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Oplotenie\"/>
    </mc:Choice>
  </mc:AlternateContent>
  <bookViews>
    <workbookView xWindow="0" yWindow="0" windowWidth="23220" windowHeight="11265"/>
  </bookViews>
  <sheets>
    <sheet name="Rekapitulácia" sheetId="1" r:id="rId1"/>
    <sheet name="Krycí list stavby" sheetId="2" r:id="rId2"/>
    <sheet name="Kryci_list 14285" sheetId="3" r:id="rId3"/>
    <sheet name="Rekap 14285" sheetId="4" r:id="rId4"/>
    <sheet name="SO 14285" sheetId="5" r:id="rId5"/>
  </sheets>
  <definedNames>
    <definedName name="_xlnm.Print_Titles" localSheetId="3">'Rekap 14285'!$9:$9</definedName>
    <definedName name="_xlnm.Print_Titles" localSheetId="4">'SO 14285'!$8:$8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6" i="2" s="1"/>
  <c r="D8" i="1"/>
  <c r="J18" i="2" s="1"/>
  <c r="E7" i="1"/>
  <c r="E8" i="1" s="1"/>
  <c r="J17" i="2" s="1"/>
  <c r="J17" i="3"/>
  <c r="K7" i="1"/>
  <c r="J30" i="3"/>
  <c r="I30" i="3"/>
  <c r="Z82" i="5"/>
  <c r="E24" i="4"/>
  <c r="V79" i="5"/>
  <c r="V81" i="5" s="1"/>
  <c r="F25" i="4" s="1"/>
  <c r="S79" i="5"/>
  <c r="F24" i="4" s="1"/>
  <c r="M79" i="5"/>
  <c r="C24" i="4" s="1"/>
  <c r="K78" i="5"/>
  <c r="J78" i="5"/>
  <c r="L78" i="5"/>
  <c r="I78" i="5"/>
  <c r="K77" i="5"/>
  <c r="J77" i="5"/>
  <c r="L77" i="5"/>
  <c r="I77" i="5"/>
  <c r="K76" i="5"/>
  <c r="J76" i="5"/>
  <c r="L76" i="5"/>
  <c r="I76" i="5"/>
  <c r="K75" i="5"/>
  <c r="J75" i="5"/>
  <c r="L75" i="5"/>
  <c r="L79" i="5" s="1"/>
  <c r="B24" i="4" s="1"/>
  <c r="I75" i="5"/>
  <c r="I79" i="5" s="1"/>
  <c r="D24" i="4" s="1"/>
  <c r="E23" i="4"/>
  <c r="S72" i="5"/>
  <c r="F23" i="4" s="1"/>
  <c r="P72" i="5"/>
  <c r="K71" i="5"/>
  <c r="J71" i="5"/>
  <c r="M71" i="5"/>
  <c r="I71" i="5"/>
  <c r="K70" i="5"/>
  <c r="J70" i="5"/>
  <c r="M70" i="5"/>
  <c r="I70" i="5"/>
  <c r="K69" i="5"/>
  <c r="J69" i="5"/>
  <c r="M69" i="5"/>
  <c r="I69" i="5"/>
  <c r="K68" i="5"/>
  <c r="J68" i="5"/>
  <c r="M68" i="5"/>
  <c r="I68" i="5"/>
  <c r="K67" i="5"/>
  <c r="J67" i="5"/>
  <c r="M67" i="5"/>
  <c r="I67" i="5"/>
  <c r="K66" i="5"/>
  <c r="J66" i="5"/>
  <c r="M66" i="5"/>
  <c r="I66" i="5"/>
  <c r="K65" i="5"/>
  <c r="J65" i="5"/>
  <c r="M65" i="5"/>
  <c r="I65" i="5"/>
  <c r="K64" i="5"/>
  <c r="J64" i="5"/>
  <c r="M64" i="5"/>
  <c r="I64" i="5"/>
  <c r="K63" i="5"/>
  <c r="J63" i="5"/>
  <c r="M63" i="5"/>
  <c r="I63" i="5"/>
  <c r="K62" i="5"/>
  <c r="J62" i="5"/>
  <c r="L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I72" i="5" s="1"/>
  <c r="P54" i="5"/>
  <c r="E20" i="4" s="1"/>
  <c r="E19" i="4"/>
  <c r="P52" i="5"/>
  <c r="K51" i="5"/>
  <c r="J51" i="5"/>
  <c r="S51" i="5"/>
  <c r="M51" i="5"/>
  <c r="I51" i="5"/>
  <c r="K50" i="5"/>
  <c r="J50" i="5"/>
  <c r="S50" i="5"/>
  <c r="M50" i="5"/>
  <c r="I50" i="5"/>
  <c r="K49" i="5"/>
  <c r="J49" i="5"/>
  <c r="M49" i="5"/>
  <c r="I49" i="5"/>
  <c r="K48" i="5"/>
  <c r="J48" i="5"/>
  <c r="L48" i="5"/>
  <c r="I48" i="5"/>
  <c r="K47" i="5"/>
  <c r="J47" i="5"/>
  <c r="S47" i="5"/>
  <c r="L47" i="5"/>
  <c r="I47" i="5"/>
  <c r="K46" i="5"/>
  <c r="J46" i="5"/>
  <c r="L46" i="5"/>
  <c r="I46" i="5"/>
  <c r="K45" i="5"/>
  <c r="J45" i="5"/>
  <c r="L45" i="5"/>
  <c r="I45" i="5"/>
  <c r="F15" i="4"/>
  <c r="S39" i="5"/>
  <c r="P39" i="5"/>
  <c r="E15" i="4" s="1"/>
  <c r="H39" i="5"/>
  <c r="M39" i="5"/>
  <c r="C15" i="4" s="1"/>
  <c r="K38" i="5"/>
  <c r="J38" i="5"/>
  <c r="L38" i="5"/>
  <c r="L39" i="5" s="1"/>
  <c r="B15" i="4" s="1"/>
  <c r="I38" i="5"/>
  <c r="I39" i="5" s="1"/>
  <c r="D15" i="4" s="1"/>
  <c r="E14" i="4"/>
  <c r="P35" i="5"/>
  <c r="K34" i="5"/>
  <c r="J34" i="5"/>
  <c r="S34" i="5"/>
  <c r="M34" i="5"/>
  <c r="M35" i="5" s="1"/>
  <c r="I34" i="5"/>
  <c r="K33" i="5"/>
  <c r="J33" i="5"/>
  <c r="S33" i="5"/>
  <c r="L33" i="5"/>
  <c r="I33" i="5"/>
  <c r="K32" i="5"/>
  <c r="J32" i="5"/>
  <c r="L32" i="5"/>
  <c r="L35" i="5" s="1"/>
  <c r="B14" i="4" s="1"/>
  <c r="I32" i="5"/>
  <c r="K31" i="5"/>
  <c r="J31" i="5"/>
  <c r="S31" i="5"/>
  <c r="S35" i="5" s="1"/>
  <c r="F14" i="4" s="1"/>
  <c r="L31" i="5"/>
  <c r="I31" i="5"/>
  <c r="I35" i="5" s="1"/>
  <c r="D14" i="4" s="1"/>
  <c r="E13" i="4"/>
  <c r="C13" i="4"/>
  <c r="P28" i="5"/>
  <c r="H28" i="5"/>
  <c r="M28" i="5"/>
  <c r="K27" i="5"/>
  <c r="J27" i="5"/>
  <c r="S27" i="5"/>
  <c r="S28" i="5" s="1"/>
  <c r="F13" i="4" s="1"/>
  <c r="L27" i="5"/>
  <c r="L28" i="5" s="1"/>
  <c r="B13" i="4" s="1"/>
  <c r="I27" i="5"/>
  <c r="I28" i="5" s="1"/>
  <c r="D13" i="4" s="1"/>
  <c r="E12" i="4"/>
  <c r="C12" i="4"/>
  <c r="P24" i="5"/>
  <c r="H24" i="5"/>
  <c r="M24" i="5"/>
  <c r="K23" i="5"/>
  <c r="J23" i="5"/>
  <c r="S23" i="5"/>
  <c r="L23" i="5"/>
  <c r="I23" i="5"/>
  <c r="K22" i="5"/>
  <c r="J22" i="5"/>
  <c r="S22" i="5"/>
  <c r="L22" i="5"/>
  <c r="I22" i="5"/>
  <c r="K21" i="5"/>
  <c r="J21" i="5"/>
  <c r="S21" i="5"/>
  <c r="S24" i="5" s="1"/>
  <c r="F12" i="4" s="1"/>
  <c r="L21" i="5"/>
  <c r="I21" i="5"/>
  <c r="E11" i="4"/>
  <c r="C11" i="4"/>
  <c r="S18" i="5"/>
  <c r="P18" i="5"/>
  <c r="P41" i="5" s="1"/>
  <c r="E16" i="4" s="1"/>
  <c r="H18" i="5"/>
  <c r="M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82" i="5" s="1"/>
  <c r="J11" i="5"/>
  <c r="L11" i="5"/>
  <c r="I11" i="5"/>
  <c r="J20" i="3"/>
  <c r="I24" i="5" l="1"/>
  <c r="D12" i="4" s="1"/>
  <c r="L24" i="5"/>
  <c r="B12" i="4" s="1"/>
  <c r="H35" i="5"/>
  <c r="I52" i="5"/>
  <c r="D19" i="4" s="1"/>
  <c r="L52" i="5"/>
  <c r="B19" i="4" s="1"/>
  <c r="J20" i="2"/>
  <c r="M41" i="5"/>
  <c r="C16" i="4" s="1"/>
  <c r="E16" i="3" s="1"/>
  <c r="E16" i="2" s="1"/>
  <c r="H41" i="5"/>
  <c r="C14" i="4"/>
  <c r="D23" i="4"/>
  <c r="I81" i="5"/>
  <c r="D25" i="4" s="1"/>
  <c r="F18" i="3" s="1"/>
  <c r="F18" i="2" s="1"/>
  <c r="L18" i="5"/>
  <c r="B11" i="4" s="1"/>
  <c r="S41" i="5"/>
  <c r="F16" i="4" s="1"/>
  <c r="H52" i="5"/>
  <c r="L54" i="5"/>
  <c r="B20" i="4" s="1"/>
  <c r="D17" i="3" s="1"/>
  <c r="D17" i="2" s="1"/>
  <c r="L72" i="5"/>
  <c r="B23" i="4" s="1"/>
  <c r="H72" i="5"/>
  <c r="S81" i="5"/>
  <c r="E25" i="4" s="1"/>
  <c r="V82" i="5"/>
  <c r="F27" i="4" s="1"/>
  <c r="S52" i="5"/>
  <c r="F19" i="4" s="1"/>
  <c r="I18" i="5"/>
  <c r="D11" i="4" s="1"/>
  <c r="F11" i="4"/>
  <c r="I41" i="5"/>
  <c r="D16" i="4" s="1"/>
  <c r="F16" i="3" s="1"/>
  <c r="F16" i="2" s="1"/>
  <c r="M52" i="5"/>
  <c r="C19" i="4" s="1"/>
  <c r="M72" i="5"/>
  <c r="C23" i="4" s="1"/>
  <c r="H81" i="5" l="1"/>
  <c r="H54" i="5"/>
  <c r="L41" i="5"/>
  <c r="B16" i="4" s="1"/>
  <c r="D16" i="3" s="1"/>
  <c r="D16" i="2" s="1"/>
  <c r="I54" i="5"/>
  <c r="D20" i="4" s="1"/>
  <c r="F17" i="3" s="1"/>
  <c r="M81" i="5"/>
  <c r="C25" i="4" s="1"/>
  <c r="E18" i="3" s="1"/>
  <c r="E18" i="2" s="1"/>
  <c r="M54" i="5"/>
  <c r="C20" i="4" s="1"/>
  <c r="E17" i="3" s="1"/>
  <c r="E17" i="2" s="1"/>
  <c r="L81" i="5"/>
  <c r="B25" i="4" s="1"/>
  <c r="D18" i="3" s="1"/>
  <c r="D18" i="2" s="1"/>
  <c r="S54" i="5"/>
  <c r="F20" i="4" s="1"/>
  <c r="I82" i="5"/>
  <c r="D27" i="4" l="1"/>
  <c r="B7" i="1"/>
  <c r="F17" i="2"/>
  <c r="F20" i="2" s="1"/>
  <c r="J24" i="3"/>
  <c r="J24" i="2" s="1"/>
  <c r="F20" i="3"/>
  <c r="F22" i="3"/>
  <c r="F22" i="2" s="1"/>
  <c r="J22" i="3"/>
  <c r="J23" i="3"/>
  <c r="J23" i="2" s="1"/>
  <c r="F23" i="3"/>
  <c r="F23" i="2" s="1"/>
  <c r="F24" i="3"/>
  <c r="F24" i="2" s="1"/>
  <c r="H82" i="5"/>
  <c r="L82" i="5"/>
  <c r="B27" i="4" s="1"/>
  <c r="M82" i="5"/>
  <c r="C27" i="4" s="1"/>
  <c r="S82" i="5"/>
  <c r="E27" i="4" s="1"/>
  <c r="B8" i="1" l="1"/>
  <c r="J22" i="2"/>
  <c r="J26" i="2" s="1"/>
  <c r="J26" i="3"/>
  <c r="J28" i="2"/>
  <c r="J28" i="3" l="1"/>
  <c r="I29" i="3" s="1"/>
  <c r="J29" i="3" s="1"/>
  <c r="J31" i="3" s="1"/>
  <c r="C7" i="1"/>
  <c r="C8" i="1" l="1"/>
  <c r="G7" i="1"/>
  <c r="G8" i="1" s="1"/>
  <c r="B9" i="1" l="1"/>
  <c r="B10" i="1"/>
  <c r="I30" i="2" l="1"/>
  <c r="J30" i="2" s="1"/>
  <c r="G10" i="1"/>
  <c r="I29" i="2"/>
  <c r="J29" i="2" s="1"/>
  <c r="G9" i="1"/>
  <c r="G11" i="1" l="1"/>
  <c r="J31" i="2"/>
</calcChain>
</file>

<file path=xl/sharedStrings.xml><?xml version="1.0" encoding="utf-8"?>
<sst xmlns="http://schemas.openxmlformats.org/spreadsheetml/2006/main" count="367" uniqueCount="195">
  <si>
    <t>Rekapitulácia rozpočtu</t>
  </si>
  <si>
    <t>Stavba Ochranné oplotenie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</si>
  <si>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</si>
  <si>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</si>
  <si>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</si>
  <si>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</si>
  <si>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</si>
  <si>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</si>
  <si>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</si>
  <si>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</si>
  <si>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</si>
  <si>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</si>
  <si>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Ochranné oplotenie, protipovodňový  múr</t>
  </si>
  <si>
    <t>Krycí list rozpočtu</t>
  </si>
  <si>
    <t xml:space="preserve">Miesto:  </t>
  </si>
  <si>
    <t>Objekt SO 01 - Ochranné oplotenie, protipovodňový  múr</t>
  </si>
  <si>
    <t xml:space="preserve">Ks: </t>
  </si>
  <si>
    <t xml:space="preserve">Zákazka: </t>
  </si>
  <si>
    <t>Spracoval: Ing. Ján Halgaš</t>
  </si>
  <si>
    <t xml:space="preserve">Dňa </t>
  </si>
  <si>
    <t>19.09.2019</t>
  </si>
  <si>
    <t>Odberateľ: ZŠ Kukučínova</t>
  </si>
  <si>
    <t>Projektant: PRODAP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</si>
  <si>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</si>
  <si>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</si>
  <si>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</si>
  <si>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</si>
  <si>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</si>
  <si>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</si>
  <si>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</si>
  <si>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</si>
  <si>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</si>
  <si>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</si>
  <si>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</si>
  <si>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</si>
  <si>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</si>
  <si>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</si>
  <si>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</si>
  <si>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</si>
  <si>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</si>
  <si>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</si>
  <si>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</si>
  <si>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</si>
  <si>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</si>
  <si>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</si>
  <si>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</si>
  <si>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</si>
  <si>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</si>
  <si>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</si>
  <si>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</si>
  <si>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</si>
  <si>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</si>
  <si>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</si>
  <si>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</si>
  <si>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</si>
  <si>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</si>
  <si>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</si>
  <si>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</si>
  <si>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</si>
  <si>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</si>
  <si>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</si>
  <si>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</si>
  <si>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19.09.2019</t>
  </si>
  <si>
    <t>Prehľad rozpočtových nákladov</t>
  </si>
  <si>
    <t>Práce HSV</t>
  </si>
  <si>
    <t>ZEMNÉ PRÁCE</t>
  </si>
  <si>
    <t>ZÁKLADY</t>
  </si>
  <si>
    <t>ZVISLÉ KONŠTRUKCIE</t>
  </si>
  <si>
    <t>OSTATNÉ PRÁCE</t>
  </si>
  <si>
    <t>PRESUNY HMÔT</t>
  </si>
  <si>
    <t>Práce PSV</t>
  </si>
  <si>
    <t>KOVOVÉ DOPLNKOVÉ KONŠTRUKCIE</t>
  </si>
  <si>
    <t>Montážne práce</t>
  </si>
  <si>
    <t>M-21 ELEKTROMONTÁŽE</t>
  </si>
  <si>
    <t>M-46 MONTÁŽE ZEMNÝCH PRÁC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</si>
  <si>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</si>
  <si>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</si>
  <si>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</si>
  <si>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</si>
  <si>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</si>
  <si>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</si>
  <si>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</si>
  <si>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</si>
  <si>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</si>
  <si>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</si>
  <si>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</si>
  <si>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</si>
  <si>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Ochranné oplotenie</t>
  </si>
  <si>
    <t xml:space="preserve">  1/A 1</t>
  </si>
  <si>
    <t xml:space="preserve"> 132201101</t>
  </si>
  <si>
    <t>Výkop ryhy do šírky 600 mm v horn.3 do 100 m3</t>
  </si>
  <si>
    <t>m3</t>
  </si>
  <si>
    <t xml:space="preserve"> 132201109</t>
  </si>
  <si>
    <t>Príplatok k cene za lepivosť horniny 3</t>
  </si>
  <si>
    <t xml:space="preserve"> 133201101</t>
  </si>
  <si>
    <t>Výkop šachty hornina 3 do 100 m3</t>
  </si>
  <si>
    <t xml:space="preserve"> 133201109</t>
  </si>
  <si>
    <t>Príplatok k cenám za lepivosť horniny</t>
  </si>
  <si>
    <t xml:space="preserve"> 162301101</t>
  </si>
  <si>
    <t>Vodorovné premiestnenie výkopku tr.1-4 do 500 m</t>
  </si>
  <si>
    <t xml:space="preserve"> 171201101</t>
  </si>
  <si>
    <t>Uloženie sypaniny do násypov s rozprestretím sypaniny vo vrstvách a s hrubým urovnaním nezhutnených</t>
  </si>
  <si>
    <t xml:space="preserve"> 174101001</t>
  </si>
  <si>
    <t>Zásyp sypaninou so zhutnením jám, šachiet, rýh, zárezov alebo okolo objektov  do 100 m3</t>
  </si>
  <si>
    <t xml:space="preserve">  2/A 1</t>
  </si>
  <si>
    <t xml:space="preserve"> 271521111</t>
  </si>
  <si>
    <t>Vankúše zhutnené pod základy zo štrkopiesku, frakcie 0-63 mm</t>
  </si>
  <si>
    <t xml:space="preserve"> 11/A 1</t>
  </si>
  <si>
    <t xml:space="preserve"> 274313521</t>
  </si>
  <si>
    <t>Betón základových pásov, prostý tr.C 12/15</t>
  </si>
  <si>
    <t xml:space="preserve"> 275313511</t>
  </si>
  <si>
    <t>Betón základových  pätiek,  prostý tr.C 10/12,5</t>
  </si>
  <si>
    <t xml:space="preserve"> 311271300</t>
  </si>
  <si>
    <t>Murivo nosné z debniacich tvárnic  50x15x25 s betónovou výplňou hr. 15 cm</t>
  </si>
  <si>
    <t xml:space="preserve">  3/A 1</t>
  </si>
  <si>
    <t xml:space="preserve"> 941955004</t>
  </si>
  <si>
    <t>Lešenie ľahké pracovné pomocné, s výškou lešeňovej podlahy nad 2,50 do 4,5 m</t>
  </si>
  <si>
    <t>m2</t>
  </si>
  <si>
    <t xml:space="preserve"> 959941132</t>
  </si>
  <si>
    <t>Chemická kotva s kotevným svorníkom tesnená chemickou ampulkou do betónu, ŽB, kameňa, s vyvŕtaním otvoru M16</t>
  </si>
  <si>
    <t>kus</t>
  </si>
  <si>
    <t>221/A 1</t>
  </si>
  <si>
    <t xml:space="preserve"> 935111111</t>
  </si>
  <si>
    <t>Osadenie priekopového žľabu z betónových priekop. tvárnic šírky do 500 mm do štrkového lôžka</t>
  </si>
  <si>
    <t>m</t>
  </si>
  <si>
    <t>S/S70</t>
  </si>
  <si>
    <t xml:space="preserve"> 5921954720</t>
  </si>
  <si>
    <t>KUS</t>
  </si>
  <si>
    <t xml:space="preserve"> 15/A 4</t>
  </si>
  <si>
    <t xml:space="preserve"> 998151111</t>
  </si>
  <si>
    <t>Presun hmôt pre obj.8152,8153,8159,zvislá nosná konštr.z tehál,tvárnic,blokov výšky do 10 m</t>
  </si>
  <si>
    <t>t</t>
  </si>
  <si>
    <t>767/A 3</t>
  </si>
  <si>
    <t xml:space="preserve"> 767911130</t>
  </si>
  <si>
    <t>Montáž oplotenia strojového pletiva, s výškou do 1,6 do 2,0 m</t>
  </si>
  <si>
    <t xml:space="preserve"> 767911140</t>
  </si>
  <si>
    <t>Montáž oplotenia strojového pletiva, s výškou nad 2,0 do 4,0 m</t>
  </si>
  <si>
    <t xml:space="preserve"> 767995103</t>
  </si>
  <si>
    <t>Montáž ostatných atypických  kovových stavebných doplnkových konštrukcií nad 10 do 20 kg</t>
  </si>
  <si>
    <t>kg</t>
  </si>
  <si>
    <t xml:space="preserve"> 998767101</t>
  </si>
  <si>
    <t>Presun hmôt pre kovové stavebné doplnkové konštrukcie v objektoch výšky do 6 m</t>
  </si>
  <si>
    <t>P/PC</t>
  </si>
  <si>
    <t xml:space="preserve"> MAT</t>
  </si>
  <si>
    <t>Plastový klobúčik 120x60 mm</t>
  </si>
  <si>
    <t xml:space="preserve"> OK</t>
  </si>
  <si>
    <t>Dodávka oceľových konštrukcií vrátane povrchových úprav</t>
  </si>
  <si>
    <t>S/S20</t>
  </si>
  <si>
    <t xml:space="preserve"> 3133101500</t>
  </si>
  <si>
    <t>Pozinkované pletivo v. 2,0 m, ká 50 mm, drôt 3,1 mm, balenie 15 m</t>
  </si>
  <si>
    <t>921/M21</t>
  </si>
  <si>
    <t xml:space="preserve"> 210220002</t>
  </si>
  <si>
    <t>Guľatina FeZn D=10mm</t>
  </si>
  <si>
    <t xml:space="preserve"> 210220245</t>
  </si>
  <si>
    <t>SP1 - Svorka  pripájacia</t>
  </si>
  <si>
    <t>ks</t>
  </si>
  <si>
    <t xml:space="preserve"> 210220253</t>
  </si>
  <si>
    <t>SR03 - Uzemňovacia svorka guľatina/pásovina</t>
  </si>
  <si>
    <t>922/M22</t>
  </si>
  <si>
    <t xml:space="preserve"> 220261661</t>
  </si>
  <si>
    <t>Vytýčenie trasy vedenia v zast.priestore</t>
  </si>
  <si>
    <t>R/RE</t>
  </si>
  <si>
    <t xml:space="preserve"> RV</t>
  </si>
  <si>
    <t>Revizia</t>
  </si>
  <si>
    <t>súb</t>
  </si>
  <si>
    <t>P/PE</t>
  </si>
  <si>
    <t xml:space="preserve"> 210220050</t>
  </si>
  <si>
    <t>Označovací štítok na zvod</t>
  </si>
  <si>
    <t xml:space="preserve"> MAT1</t>
  </si>
  <si>
    <t xml:space="preserve"> MAT2</t>
  </si>
  <si>
    <t xml:space="preserve"> MAT3</t>
  </si>
  <si>
    <t xml:space="preserve"> MAT4</t>
  </si>
  <si>
    <t xml:space="preserve"> MAT5</t>
  </si>
  <si>
    <t>Výstražná fólia š.300mm</t>
  </si>
  <si>
    <t xml:space="preserve"> MAT6</t>
  </si>
  <si>
    <t>drobný nešpecifikovaný mateial (vejarové podložky, spojovaci material..).</t>
  </si>
  <si>
    <t>sub</t>
  </si>
  <si>
    <t xml:space="preserve"> PM</t>
  </si>
  <si>
    <t>Pomocné práce</t>
  </si>
  <si>
    <t>Podružný materiál  3%</t>
  </si>
  <si>
    <t>946/M46</t>
  </si>
  <si>
    <t xml:space="preserve"> 460200153</t>
  </si>
  <si>
    <t>Hĺbenie káblovej ryhy 350x700</t>
  </si>
  <si>
    <t xml:space="preserve"> 460490012</t>
  </si>
  <si>
    <t>Rozvinutie a uloženie výstražnej fólie z PVC do ryhy, šírka do 33 cm</t>
  </si>
  <si>
    <t xml:space="preserve"> 460560153</t>
  </si>
  <si>
    <t>Zásyp káblovej ryhy 350x700</t>
  </si>
  <si>
    <t xml:space="preserve"> 460620013</t>
  </si>
  <si>
    <t>Proviz. úprava terénu v zemine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</si>
  <si>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</si>
  <si>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</si>
  <si>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</si>
  <si>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</si>
  <si>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</si>
  <si>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Žľab B&amp;BC žľab 33-80 alebo ekivalent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</si>
</sst>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workbookViewId="0">
      <selection activeCell="C25" sqref="C25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14285'!I82-Rekapitulácia!D7</f>
        <v>0</v>
      </c>
      <c r="C7" s="69">
        <f>'Kryci_list 14285'!J26</f>
        <v>0</v>
      </c>
      <c r="D7" s="69">
        <v>0</v>
      </c>
      <c r="E7" s="69">
        <f>'Kryci_list 14285'!J17</f>
        <v>0</v>
      </c>
      <c r="F7" s="69">
        <v>0</v>
      </c>
      <c r="G7" s="69">
        <f>B7+C7+D7+E7+F7</f>
        <v>0</v>
      </c>
      <c r="K7">
        <f>'SO 14285'!K82</f>
        <v>0</v>
      </c>
      <c r="Q7">
        <v>30.126000000000001</v>
      </c>
    </row>
    <row r="8" spans="1:26" x14ac:dyDescent="0.25">
      <c r="A8" s="187" t="s">
        <v>189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190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191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192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B36" s="182"/>
      <c r="C36" s="182"/>
      <c r="D36" s="182"/>
      <c r="E36" s="182"/>
      <c r="F36" s="182"/>
      <c r="G36" s="182"/>
    </row>
    <row r="37" spans="1:7" x14ac:dyDescent="0.25">
      <c r="B37" s="182"/>
      <c r="C37" s="182"/>
      <c r="D37" s="182"/>
      <c r="E37" s="182"/>
      <c r="F37" s="182"/>
      <c r="G37" s="182"/>
    </row>
    <row r="38" spans="1:7" x14ac:dyDescent="0.25">
      <c r="B38" s="182"/>
      <c r="C38" s="182"/>
      <c r="D38" s="182"/>
      <c r="E38" s="182"/>
      <c r="F38" s="182"/>
      <c r="G38" s="182"/>
    </row>
    <row r="39" spans="1:7" x14ac:dyDescent="0.25">
      <c r="B39" s="182"/>
      <c r="C39" s="182"/>
      <c r="D39" s="182"/>
      <c r="E39" s="182"/>
      <c r="F39" s="182"/>
      <c r="G39" s="182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3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14285'!D16</f>
        <v>0</v>
      </c>
      <c r="E16" s="89">
        <f>'Kryci_list 14285'!E16</f>
        <v>0</v>
      </c>
      <c r="F16" s="98">
        <f>'Kryci_list 14285'!F16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14285'!D17</f>
        <v>0</v>
      </c>
      <c r="E17" s="68">
        <f>'Kryci_list 14285'!E17</f>
        <v>0</v>
      </c>
      <c r="F17" s="73">
        <f>'Kryci_list 14285'!F17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14285'!D18</f>
        <v>0</v>
      </c>
      <c r="E18" s="69">
        <f>'Kryci_list 14285'!E18</f>
        <v>0</v>
      </c>
      <c r="F18" s="74">
        <f>'Kryci_list 14285'!F18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14285'!F22</f>
        <v>0</v>
      </c>
      <c r="G22" s="52">
        <v>16</v>
      </c>
      <c r="H22" s="107" t="s">
        <v>50</v>
      </c>
      <c r="I22" s="121"/>
      <c r="J22" s="118">
        <f>'Kryci_list 14285'!J22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14285'!F23</f>
        <v>0</v>
      </c>
      <c r="G23" s="53">
        <v>17</v>
      </c>
      <c r="H23" s="108" t="s">
        <v>51</v>
      </c>
      <c r="I23" s="121"/>
      <c r="J23" s="119">
        <f>'Kryci_list 14285'!J23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14285'!F24</f>
        <v>0</v>
      </c>
      <c r="G24" s="53">
        <v>18</v>
      </c>
      <c r="H24" s="108" t="s">
        <v>52</v>
      </c>
      <c r="I24" s="121"/>
      <c r="J24" s="119">
        <f>'Kryci_list 14285'!J24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0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14285'!B16</f>
        <v>0</v>
      </c>
      <c r="E16" s="89">
        <f>'Rekap 14285'!C16</f>
        <v>0</v>
      </c>
      <c r="F16" s="98">
        <f>'Rekap 14285'!D16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14285'!B20</f>
        <v>0</v>
      </c>
      <c r="E17" s="68">
        <f>'Rekap 14285'!C20</f>
        <v>0</v>
      </c>
      <c r="F17" s="73">
        <f>'Rekap 14285'!D20</f>
        <v>0</v>
      </c>
      <c r="G17" s="53">
        <v>7</v>
      </c>
      <c r="H17" s="108" t="s">
        <v>34</v>
      </c>
      <c r="I17" s="121"/>
      <c r="J17" s="119">
        <f>'SO 14285'!Z82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14285'!B25</f>
        <v>0</v>
      </c>
      <c r="E18" s="69">
        <f>'Rekap 14285'!C25</f>
        <v>0</v>
      </c>
      <c r="F18" s="74">
        <f>'Rekap 14285'!D25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14285'!K9:'SO 14285'!K81)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14285'!K9:'SO 14285'!K81)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14285'!L18</f>
        <v>0</v>
      </c>
      <c r="C11" s="151">
        <f>'SO 14285'!M18</f>
        <v>0</v>
      </c>
      <c r="D11" s="151">
        <f>'SO 14285'!I18</f>
        <v>0</v>
      </c>
      <c r="E11" s="152">
        <f>'SO 14285'!P18</f>
        <v>0</v>
      </c>
      <c r="F11" s="152">
        <f>'SO 14285'!S18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14285'!L24</f>
        <v>0</v>
      </c>
      <c r="C12" s="151">
        <f>'SO 14285'!M24</f>
        <v>0</v>
      </c>
      <c r="D12" s="151">
        <f>'SO 14285'!I24</f>
        <v>0</v>
      </c>
      <c r="E12" s="152">
        <f>'SO 14285'!P24</f>
        <v>6.53</v>
      </c>
      <c r="F12" s="152">
        <f>'SO 14285'!S24</f>
        <v>37.49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14285'!L28</f>
        <v>0</v>
      </c>
      <c r="C13" s="151">
        <f>'SO 14285'!M28</f>
        <v>0</v>
      </c>
      <c r="D13" s="151">
        <f>'SO 14285'!I28</f>
        <v>0</v>
      </c>
      <c r="E13" s="152">
        <f>'SO 14285'!P28</f>
        <v>1.85</v>
      </c>
      <c r="F13" s="152">
        <f>'SO 14285'!S28</f>
        <v>5.38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14285'!L35</f>
        <v>0</v>
      </c>
      <c r="C14" s="151">
        <f>'SO 14285'!M35</f>
        <v>0</v>
      </c>
      <c r="D14" s="151">
        <f>'SO 14285'!I35</f>
        <v>0</v>
      </c>
      <c r="E14" s="152">
        <f>'SO 14285'!P35</f>
        <v>0.17</v>
      </c>
      <c r="F14" s="152">
        <f>'SO 14285'!S35</f>
        <v>10.050000000000001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14285'!L39</f>
        <v>0</v>
      </c>
      <c r="C15" s="151">
        <f>'SO 14285'!M39</f>
        <v>0</v>
      </c>
      <c r="D15" s="151">
        <f>'SO 14285'!I39</f>
        <v>0</v>
      </c>
      <c r="E15" s="152">
        <f>'SO 14285'!P39</f>
        <v>0</v>
      </c>
      <c r="F15" s="152">
        <f>'SO 14285'!S39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64</v>
      </c>
      <c r="B16" s="153">
        <f>'SO 14285'!L41</f>
        <v>0</v>
      </c>
      <c r="C16" s="153">
        <f>'SO 14285'!M41</f>
        <v>0</v>
      </c>
      <c r="D16" s="153">
        <f>'SO 14285'!I41</f>
        <v>0</v>
      </c>
      <c r="E16" s="154">
        <f>'SO 14285'!P41</f>
        <v>8.5500000000000007</v>
      </c>
      <c r="F16" s="154">
        <f>'SO 14285'!S41</f>
        <v>52.92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70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71</v>
      </c>
      <c r="B19" s="151">
        <f>'SO 14285'!L52</f>
        <v>0</v>
      </c>
      <c r="C19" s="151">
        <f>'SO 14285'!M52</f>
        <v>0</v>
      </c>
      <c r="D19" s="151">
        <f>'SO 14285'!I52</f>
        <v>0</v>
      </c>
      <c r="E19" s="152">
        <f>'SO 14285'!P52</f>
        <v>0.04</v>
      </c>
      <c r="F19" s="152">
        <f>'SO 14285'!S52</f>
        <v>2.0699999999999998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70</v>
      </c>
      <c r="B20" s="153">
        <f>'SO 14285'!L54</f>
        <v>0</v>
      </c>
      <c r="C20" s="153">
        <f>'SO 14285'!M54</f>
        <v>0</v>
      </c>
      <c r="D20" s="153">
        <f>'SO 14285'!I54</f>
        <v>0</v>
      </c>
      <c r="E20" s="154">
        <f>'SO 14285'!P54</f>
        <v>0.04</v>
      </c>
      <c r="F20" s="154">
        <f>'SO 14285'!S54</f>
        <v>2.0699999999999998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72</v>
      </c>
      <c r="B22" s="153"/>
      <c r="C22" s="151"/>
      <c r="D22" s="151"/>
      <c r="E22" s="152"/>
      <c r="F22" s="152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73</v>
      </c>
      <c r="B23" s="151">
        <f>'SO 14285'!L72</f>
        <v>0</v>
      </c>
      <c r="C23" s="151">
        <f>'SO 14285'!M72</f>
        <v>0</v>
      </c>
      <c r="D23" s="151">
        <f>'SO 14285'!I72</f>
        <v>0</v>
      </c>
      <c r="E23" s="152">
        <f>'SO 14285'!P72</f>
        <v>0</v>
      </c>
      <c r="F23" s="152">
        <f>'SO 14285'!S72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74</v>
      </c>
      <c r="B24" s="151">
        <f>'SO 14285'!L79</f>
        <v>0</v>
      </c>
      <c r="C24" s="151">
        <f>'SO 14285'!M79</f>
        <v>0</v>
      </c>
      <c r="D24" s="151">
        <f>'SO 14285'!I79</f>
        <v>0</v>
      </c>
      <c r="E24" s="152">
        <f>'SO 14285'!P79</f>
        <v>0</v>
      </c>
      <c r="F24" s="152">
        <f>'SO 14285'!S79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2" t="s">
        <v>72</v>
      </c>
      <c r="B25" s="153">
        <f>'SO 14285'!L81</f>
        <v>0</v>
      </c>
      <c r="C25" s="153">
        <f>'SO 14285'!M81</f>
        <v>0</v>
      </c>
      <c r="D25" s="153">
        <f>'SO 14285'!I81</f>
        <v>0</v>
      </c>
      <c r="E25" s="154">
        <f>'SO 14285'!S81</f>
        <v>0</v>
      </c>
      <c r="F25" s="154">
        <f>'SO 14285'!V81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2" t="s">
        <v>75</v>
      </c>
      <c r="B27" s="153">
        <f>'SO 14285'!L82</f>
        <v>0</v>
      </c>
      <c r="C27" s="153">
        <f>'SO 14285'!M82</f>
        <v>0</v>
      </c>
      <c r="D27" s="153">
        <f>'SO 14285'!I82</f>
        <v>0</v>
      </c>
      <c r="E27" s="154">
        <f>'SO 14285'!S82</f>
        <v>54.99</v>
      </c>
      <c r="F27" s="154">
        <f>'SO 14285'!V82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workbookViewId="0">
      <pane ySplit="8" topLeftCell="A9" activePane="bottomLeft" state="frozen"/>
      <selection pane="bottomLeft" activeCell="G78" sqref="G11:G7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76</v>
      </c>
      <c r="B8" s="162" t="s">
        <v>77</v>
      </c>
      <c r="C8" s="162" t="s">
        <v>78</v>
      </c>
      <c r="D8" s="162" t="s">
        <v>79</v>
      </c>
      <c r="E8" s="162" t="s">
        <v>80</v>
      </c>
      <c r="F8" s="162" t="s">
        <v>81</v>
      </c>
      <c r="G8" s="162" t="s">
        <v>82</v>
      </c>
      <c r="H8" s="162" t="s">
        <v>54</v>
      </c>
      <c r="I8" s="162" t="s">
        <v>83</v>
      </c>
      <c r="J8" s="162"/>
      <c r="K8" s="162"/>
      <c r="L8" s="162"/>
      <c r="M8" s="162"/>
      <c r="N8" s="162"/>
      <c r="O8" s="162"/>
      <c r="P8" s="162" t="s">
        <v>84</v>
      </c>
      <c r="Q8" s="156"/>
      <c r="R8" s="156"/>
      <c r="S8" s="162" t="s">
        <v>85</v>
      </c>
      <c r="T8" s="158"/>
      <c r="U8" s="158"/>
      <c r="V8" s="164" t="s">
        <v>86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88</v>
      </c>
      <c r="C11" s="173" t="s">
        <v>89</v>
      </c>
      <c r="D11" s="169" t="s">
        <v>90</v>
      </c>
      <c r="E11" s="169" t="s">
        <v>91</v>
      </c>
      <c r="F11" s="170">
        <v>17.459999999999997</v>
      </c>
      <c r="G11" s="171"/>
      <c r="H11" s="171"/>
      <c r="I11" s="171">
        <f t="shared" ref="I11:I17" si="0">ROUND(F11*(G11+H11),2)</f>
        <v>0</v>
      </c>
      <c r="J11" s="169">
        <f t="shared" ref="J11:J17" si="1">ROUND(F11*(N11),2)</f>
        <v>445.4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25.51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88</v>
      </c>
      <c r="C12" s="173" t="s">
        <v>92</v>
      </c>
      <c r="D12" s="169" t="s">
        <v>93</v>
      </c>
      <c r="E12" s="169" t="s">
        <v>91</v>
      </c>
      <c r="F12" s="170">
        <v>8.7249999999999996</v>
      </c>
      <c r="G12" s="171"/>
      <c r="H12" s="171"/>
      <c r="I12" s="171">
        <f t="shared" si="0"/>
        <v>0</v>
      </c>
      <c r="J12" s="169">
        <f t="shared" si="1"/>
        <v>62.91</v>
      </c>
      <c r="K12" s="1">
        <f t="shared" si="2"/>
        <v>0</v>
      </c>
      <c r="L12" s="1">
        <f t="shared" si="3"/>
        <v>0</v>
      </c>
      <c r="M12" s="1"/>
      <c r="N12" s="1">
        <v>7.21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88</v>
      </c>
      <c r="C13" s="173" t="s">
        <v>94</v>
      </c>
      <c r="D13" s="169" t="s">
        <v>95</v>
      </c>
      <c r="E13" s="169" t="s">
        <v>91</v>
      </c>
      <c r="F13" s="170">
        <v>5.3999999999999995</v>
      </c>
      <c r="G13" s="171"/>
      <c r="H13" s="171"/>
      <c r="I13" s="171">
        <f t="shared" si="0"/>
        <v>0</v>
      </c>
      <c r="J13" s="169">
        <f t="shared" si="1"/>
        <v>209.74</v>
      </c>
      <c r="K13" s="1">
        <f t="shared" si="2"/>
        <v>0</v>
      </c>
      <c r="L13" s="1">
        <f t="shared" si="3"/>
        <v>0</v>
      </c>
      <c r="M13" s="1"/>
      <c r="N13" s="1">
        <v>38.840000000000003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88</v>
      </c>
      <c r="C14" s="173" t="s">
        <v>96</v>
      </c>
      <c r="D14" s="169" t="s">
        <v>97</v>
      </c>
      <c r="E14" s="169" t="s">
        <v>91</v>
      </c>
      <c r="F14" s="170">
        <v>2.7</v>
      </c>
      <c r="G14" s="171"/>
      <c r="H14" s="171"/>
      <c r="I14" s="171">
        <f t="shared" si="0"/>
        <v>0</v>
      </c>
      <c r="J14" s="169">
        <f t="shared" si="1"/>
        <v>14.34</v>
      </c>
      <c r="K14" s="1">
        <f t="shared" si="2"/>
        <v>0</v>
      </c>
      <c r="L14" s="1">
        <f t="shared" si="3"/>
        <v>0</v>
      </c>
      <c r="M14" s="1"/>
      <c r="N14" s="1">
        <v>5.31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88</v>
      </c>
      <c r="C15" s="173" t="s">
        <v>98</v>
      </c>
      <c r="D15" s="169" t="s">
        <v>99</v>
      </c>
      <c r="E15" s="169" t="s">
        <v>91</v>
      </c>
      <c r="F15" s="170">
        <v>21.78</v>
      </c>
      <c r="G15" s="171"/>
      <c r="H15" s="171"/>
      <c r="I15" s="171">
        <f t="shared" si="0"/>
        <v>0</v>
      </c>
      <c r="J15" s="169">
        <f t="shared" si="1"/>
        <v>41.16</v>
      </c>
      <c r="K15" s="1">
        <f t="shared" si="2"/>
        <v>0</v>
      </c>
      <c r="L15" s="1">
        <f t="shared" si="3"/>
        <v>0</v>
      </c>
      <c r="M15" s="1"/>
      <c r="N15" s="1">
        <v>1.8900000000000001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88</v>
      </c>
      <c r="C16" s="173" t="s">
        <v>100</v>
      </c>
      <c r="D16" s="169" t="s">
        <v>101</v>
      </c>
      <c r="E16" s="169" t="s">
        <v>91</v>
      </c>
      <c r="F16" s="170">
        <v>21.78</v>
      </c>
      <c r="G16" s="171"/>
      <c r="H16" s="171"/>
      <c r="I16" s="171">
        <f t="shared" si="0"/>
        <v>0</v>
      </c>
      <c r="J16" s="169">
        <f t="shared" si="1"/>
        <v>22.43</v>
      </c>
      <c r="K16" s="1">
        <f t="shared" si="2"/>
        <v>0</v>
      </c>
      <c r="L16" s="1">
        <f t="shared" si="3"/>
        <v>0</v>
      </c>
      <c r="M16" s="1"/>
      <c r="N16" s="1">
        <v>1.03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88</v>
      </c>
      <c r="C17" s="173" t="s">
        <v>102</v>
      </c>
      <c r="D17" s="169" t="s">
        <v>103</v>
      </c>
      <c r="E17" s="169" t="s">
        <v>91</v>
      </c>
      <c r="F17" s="170">
        <v>1.0799999999999998</v>
      </c>
      <c r="G17" s="171"/>
      <c r="H17" s="171"/>
      <c r="I17" s="171">
        <f t="shared" si="0"/>
        <v>0</v>
      </c>
      <c r="J17" s="169">
        <f t="shared" si="1"/>
        <v>3.87</v>
      </c>
      <c r="K17" s="1">
        <f t="shared" si="2"/>
        <v>0</v>
      </c>
      <c r="L17" s="1">
        <f t="shared" si="3"/>
        <v>0</v>
      </c>
      <c r="M17" s="1"/>
      <c r="N17" s="1">
        <v>3.58</v>
      </c>
      <c r="O17" s="1"/>
      <c r="P17" s="161"/>
      <c r="Q17" s="174"/>
      <c r="R17" s="174"/>
      <c r="S17" s="150"/>
      <c r="V17" s="175"/>
      <c r="Z17">
        <v>0</v>
      </c>
    </row>
    <row r="18" spans="1:26" x14ac:dyDescent="0.25">
      <c r="A18" s="150"/>
      <c r="B18" s="150"/>
      <c r="C18" s="150"/>
      <c r="D18" s="150" t="s">
        <v>65</v>
      </c>
      <c r="E18" s="150"/>
      <c r="F18" s="168"/>
      <c r="G18" s="153"/>
      <c r="H18" s="153">
        <f>ROUND((SUM(M10:M17))/1,2)</f>
        <v>0</v>
      </c>
      <c r="I18" s="153">
        <f>ROUND((SUM(I10:I17))/1,2)</f>
        <v>0</v>
      </c>
      <c r="J18" s="150"/>
      <c r="K18" s="150"/>
      <c r="L18" s="150">
        <f>ROUND((SUM(L10:L17))/1,2)</f>
        <v>0</v>
      </c>
      <c r="M18" s="150">
        <f>ROUND((SUM(M10:M17))/1,2)</f>
        <v>0</v>
      </c>
      <c r="N18" s="150"/>
      <c r="O18" s="150"/>
      <c r="P18" s="176">
        <f>ROUND((SUM(P10:P17))/1,2)</f>
        <v>0</v>
      </c>
      <c r="Q18" s="147"/>
      <c r="R18" s="147"/>
      <c r="S18" s="176">
        <f>ROUND((SUM(S10:S17))/1,2)</f>
        <v>0</v>
      </c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150" t="s">
        <v>66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ht="24.95" customHeight="1" x14ac:dyDescent="0.25">
      <c r="A21" s="172"/>
      <c r="B21" s="169" t="s">
        <v>104</v>
      </c>
      <c r="C21" s="173" t="s">
        <v>105</v>
      </c>
      <c r="D21" s="169" t="s">
        <v>106</v>
      </c>
      <c r="E21" s="169" t="s">
        <v>91</v>
      </c>
      <c r="F21" s="170">
        <v>1.524</v>
      </c>
      <c r="G21" s="171"/>
      <c r="H21" s="171"/>
      <c r="I21" s="171">
        <f>ROUND(F21*(G21+H21),2)</f>
        <v>0</v>
      </c>
      <c r="J21" s="169">
        <f>ROUND(F21*(N21),2)</f>
        <v>66.709999999999994</v>
      </c>
      <c r="K21" s="1">
        <f>ROUND(F21*(O21),2)</f>
        <v>0</v>
      </c>
      <c r="L21" s="1">
        <f>ROUND(F21*(G21),2)</f>
        <v>0</v>
      </c>
      <c r="M21" s="1"/>
      <c r="N21" s="1">
        <v>43.77</v>
      </c>
      <c r="O21" s="1"/>
      <c r="P21" s="168">
        <v>2.0659999999999998</v>
      </c>
      <c r="Q21" s="174"/>
      <c r="R21" s="174">
        <v>2.0659999999999998</v>
      </c>
      <c r="S21" s="150">
        <f>ROUND(F21*(R21),3)</f>
        <v>3.149</v>
      </c>
      <c r="V21" s="175"/>
      <c r="Z21">
        <v>0</v>
      </c>
    </row>
    <row r="22" spans="1:26" ht="24.95" customHeight="1" x14ac:dyDescent="0.25">
      <c r="A22" s="172"/>
      <c r="B22" s="169" t="s">
        <v>107</v>
      </c>
      <c r="C22" s="173" t="s">
        <v>108</v>
      </c>
      <c r="D22" s="169" t="s">
        <v>109</v>
      </c>
      <c r="E22" s="169" t="s">
        <v>91</v>
      </c>
      <c r="F22" s="170">
        <v>10.842659999999999</v>
      </c>
      <c r="G22" s="171"/>
      <c r="H22" s="171"/>
      <c r="I22" s="171">
        <f>ROUND(F22*(G22+H22),2)</f>
        <v>0</v>
      </c>
      <c r="J22" s="169">
        <f>ROUND(F22*(N22),2)</f>
        <v>879.88</v>
      </c>
      <c r="K22" s="1">
        <f>ROUND(F22*(O22),2)</f>
        <v>0</v>
      </c>
      <c r="L22" s="1">
        <f>ROUND(F22*(G22),2)</f>
        <v>0</v>
      </c>
      <c r="M22" s="1"/>
      <c r="N22" s="1">
        <v>81.150000000000006</v>
      </c>
      <c r="O22" s="1"/>
      <c r="P22" s="168">
        <v>2.3778966129999999</v>
      </c>
      <c r="Q22" s="174"/>
      <c r="R22" s="174">
        <v>2.3778966129999999</v>
      </c>
      <c r="S22" s="150">
        <f>ROUND(F22*(R22),3)</f>
        <v>25.783000000000001</v>
      </c>
      <c r="V22" s="175"/>
      <c r="Z22">
        <v>0</v>
      </c>
    </row>
    <row r="23" spans="1:26" ht="24.95" customHeight="1" x14ac:dyDescent="0.25">
      <c r="A23" s="172"/>
      <c r="B23" s="169" t="s">
        <v>107</v>
      </c>
      <c r="C23" s="173" t="s">
        <v>110</v>
      </c>
      <c r="D23" s="169" t="s">
        <v>111</v>
      </c>
      <c r="E23" s="169" t="s">
        <v>91</v>
      </c>
      <c r="F23" s="170">
        <v>4.0985999999999994</v>
      </c>
      <c r="G23" s="171"/>
      <c r="H23" s="171"/>
      <c r="I23" s="171">
        <f>ROUND(F23*(G23+H23),2)</f>
        <v>0</v>
      </c>
      <c r="J23" s="169">
        <f>ROUND(F23*(N23),2)</f>
        <v>322.14999999999998</v>
      </c>
      <c r="K23" s="1">
        <f>ROUND(F23*(O23),2)</f>
        <v>0</v>
      </c>
      <c r="L23" s="1">
        <f>ROUND(F23*(G23),2)</f>
        <v>0</v>
      </c>
      <c r="M23" s="1"/>
      <c r="N23" s="1">
        <v>78.599999999999994</v>
      </c>
      <c r="O23" s="1"/>
      <c r="P23" s="168">
        <v>2.0876700000000001</v>
      </c>
      <c r="Q23" s="174"/>
      <c r="R23" s="174">
        <v>2.0876700000000001</v>
      </c>
      <c r="S23" s="150">
        <f>ROUND(F23*(R23),3)</f>
        <v>8.5570000000000004</v>
      </c>
      <c r="V23" s="175"/>
      <c r="Z23">
        <v>0</v>
      </c>
    </row>
    <row r="24" spans="1:26" x14ac:dyDescent="0.25">
      <c r="A24" s="150"/>
      <c r="B24" s="150"/>
      <c r="C24" s="150"/>
      <c r="D24" s="150" t="s">
        <v>66</v>
      </c>
      <c r="E24" s="150"/>
      <c r="F24" s="168"/>
      <c r="G24" s="153"/>
      <c r="H24" s="153">
        <f>ROUND((SUM(M20:M23))/1,2)</f>
        <v>0</v>
      </c>
      <c r="I24" s="153">
        <f>ROUND((SUM(I20:I23))/1,2)</f>
        <v>0</v>
      </c>
      <c r="J24" s="150"/>
      <c r="K24" s="150"/>
      <c r="L24" s="150">
        <f>ROUND((SUM(L20:L23))/1,2)</f>
        <v>0</v>
      </c>
      <c r="M24" s="150">
        <f>ROUND((SUM(M20:M23))/1,2)</f>
        <v>0</v>
      </c>
      <c r="N24" s="150"/>
      <c r="O24" s="150"/>
      <c r="P24" s="176">
        <f>ROUND((SUM(P20:P23))/1,2)</f>
        <v>6.53</v>
      </c>
      <c r="Q24" s="147"/>
      <c r="R24" s="147"/>
      <c r="S24" s="176">
        <f>ROUND((SUM(S20:S23))/1,2)</f>
        <v>37.49</v>
      </c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"/>
      <c r="C25" s="1"/>
      <c r="D25" s="1"/>
      <c r="E25" s="1"/>
      <c r="F25" s="161"/>
      <c r="G25" s="143"/>
      <c r="H25" s="143"/>
      <c r="I25" s="143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0"/>
      <c r="B26" s="150"/>
      <c r="C26" s="150"/>
      <c r="D26" s="150" t="s">
        <v>67</v>
      </c>
      <c r="E26" s="150"/>
      <c r="F26" s="168"/>
      <c r="G26" s="151"/>
      <c r="H26" s="151"/>
      <c r="I26" s="151"/>
      <c r="J26" s="150"/>
      <c r="K26" s="150"/>
      <c r="L26" s="150"/>
      <c r="M26" s="150"/>
      <c r="N26" s="150"/>
      <c r="O26" s="150"/>
      <c r="P26" s="150"/>
      <c r="Q26" s="147"/>
      <c r="R26" s="147"/>
      <c r="S26" s="150"/>
      <c r="T26" s="147"/>
      <c r="U26" s="147"/>
      <c r="V26" s="147"/>
      <c r="W26" s="147"/>
      <c r="X26" s="147"/>
      <c r="Y26" s="147"/>
      <c r="Z26" s="147"/>
    </row>
    <row r="27" spans="1:26" ht="24.95" customHeight="1" x14ac:dyDescent="0.25">
      <c r="A27" s="172"/>
      <c r="B27" s="169" t="s">
        <v>107</v>
      </c>
      <c r="C27" s="173" t="s">
        <v>112</v>
      </c>
      <c r="D27" s="169" t="s">
        <v>113</v>
      </c>
      <c r="E27" s="169" t="s">
        <v>91</v>
      </c>
      <c r="F27" s="170">
        <v>2.9099999999999997</v>
      </c>
      <c r="G27" s="171"/>
      <c r="H27" s="171"/>
      <c r="I27" s="171">
        <f>ROUND(F27*(G27+H27),2)</f>
        <v>0</v>
      </c>
      <c r="J27" s="169">
        <f>ROUND(F27*(N27),2)</f>
        <v>418.28</v>
      </c>
      <c r="K27" s="1">
        <f>ROUND(F27*(O27),2)</f>
        <v>0</v>
      </c>
      <c r="L27" s="1">
        <f>ROUND(F27*(G27),2)</f>
        <v>0</v>
      </c>
      <c r="M27" s="1"/>
      <c r="N27" s="1">
        <v>143.74</v>
      </c>
      <c r="O27" s="1"/>
      <c r="P27" s="168">
        <v>1.8484099999999999</v>
      </c>
      <c r="Q27" s="174"/>
      <c r="R27" s="174">
        <v>1.8484099999999999</v>
      </c>
      <c r="S27" s="150">
        <f>ROUND(F27*(R27),3)</f>
        <v>5.3789999999999996</v>
      </c>
      <c r="V27" s="175"/>
      <c r="Z27">
        <v>0</v>
      </c>
    </row>
    <row r="28" spans="1:26" x14ac:dyDescent="0.25">
      <c r="A28" s="150"/>
      <c r="B28" s="150"/>
      <c r="C28" s="150"/>
      <c r="D28" s="150" t="s">
        <v>67</v>
      </c>
      <c r="E28" s="150"/>
      <c r="F28" s="168"/>
      <c r="G28" s="153"/>
      <c r="H28" s="153">
        <f>ROUND((SUM(M26:M27))/1,2)</f>
        <v>0</v>
      </c>
      <c r="I28" s="153">
        <f>ROUND((SUM(I26:I27))/1,2)</f>
        <v>0</v>
      </c>
      <c r="J28" s="150"/>
      <c r="K28" s="150"/>
      <c r="L28" s="150">
        <f>ROUND((SUM(L26:L27))/1,2)</f>
        <v>0</v>
      </c>
      <c r="M28" s="150">
        <f>ROUND((SUM(M26:M27))/1,2)</f>
        <v>0</v>
      </c>
      <c r="N28" s="150"/>
      <c r="O28" s="150"/>
      <c r="P28" s="176">
        <f>ROUND((SUM(P26:P27))/1,2)</f>
        <v>1.85</v>
      </c>
      <c r="Q28" s="147"/>
      <c r="R28" s="147"/>
      <c r="S28" s="176">
        <f>ROUND((SUM(S26:S27))/1,2)</f>
        <v>5.38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150" t="s">
        <v>68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ht="24.95" customHeight="1" x14ac:dyDescent="0.25">
      <c r="A31" s="172"/>
      <c r="B31" s="169" t="s">
        <v>114</v>
      </c>
      <c r="C31" s="173" t="s">
        <v>115</v>
      </c>
      <c r="D31" s="169" t="s">
        <v>116</v>
      </c>
      <c r="E31" s="169" t="s">
        <v>117</v>
      </c>
      <c r="F31" s="170">
        <v>40</v>
      </c>
      <c r="G31" s="171"/>
      <c r="H31" s="171"/>
      <c r="I31" s="171">
        <f>ROUND(F31*(G31+H31),2)</f>
        <v>0</v>
      </c>
      <c r="J31" s="169">
        <f>ROUND(F31*(N31),2)</f>
        <v>248</v>
      </c>
      <c r="K31" s="1">
        <f>ROUND(F31*(O31),2)</f>
        <v>0</v>
      </c>
      <c r="L31" s="1">
        <f>ROUND(F31*(G31),2)</f>
        <v>0</v>
      </c>
      <c r="M31" s="1"/>
      <c r="N31" s="1">
        <v>6.2</v>
      </c>
      <c r="O31" s="1"/>
      <c r="P31" s="168">
        <v>6.1800000000000006E-3</v>
      </c>
      <c r="Q31" s="174"/>
      <c r="R31" s="174">
        <v>6.1800000000000006E-3</v>
      </c>
      <c r="S31" s="150">
        <f>ROUND(F31*(R31),3)</f>
        <v>0.247</v>
      </c>
      <c r="V31" s="175"/>
      <c r="Z31">
        <v>0</v>
      </c>
    </row>
    <row r="32" spans="1:26" ht="24.95" customHeight="1" x14ac:dyDescent="0.25">
      <c r="A32" s="172"/>
      <c r="B32" s="169" t="s">
        <v>107</v>
      </c>
      <c r="C32" s="173" t="s">
        <v>118</v>
      </c>
      <c r="D32" s="169" t="s">
        <v>119</v>
      </c>
      <c r="E32" s="169" t="s">
        <v>120</v>
      </c>
      <c r="F32" s="170">
        <v>40</v>
      </c>
      <c r="G32" s="171"/>
      <c r="H32" s="171"/>
      <c r="I32" s="171">
        <f>ROUND(F32*(G32+H32),2)</f>
        <v>0</v>
      </c>
      <c r="J32" s="169">
        <f>ROUND(F32*(N32),2)</f>
        <v>254.4</v>
      </c>
      <c r="K32" s="1">
        <f>ROUND(F32*(O32),2)</f>
        <v>0</v>
      </c>
      <c r="L32" s="1">
        <f>ROUND(F32*(G32),2)</f>
        <v>0</v>
      </c>
      <c r="M32" s="1"/>
      <c r="N32" s="1">
        <v>6.36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121</v>
      </c>
      <c r="C33" s="173" t="s">
        <v>122</v>
      </c>
      <c r="D33" s="169" t="s">
        <v>123</v>
      </c>
      <c r="E33" s="169" t="s">
        <v>124</v>
      </c>
      <c r="F33" s="170">
        <v>38.799999999999997</v>
      </c>
      <c r="G33" s="171"/>
      <c r="H33" s="171"/>
      <c r="I33" s="171">
        <f>ROUND(F33*(G33+H33),2)</f>
        <v>0</v>
      </c>
      <c r="J33" s="169">
        <f>ROUND(F33*(N33),2)</f>
        <v>136.96</v>
      </c>
      <c r="K33" s="1">
        <f>ROUND(F33*(O33),2)</f>
        <v>0</v>
      </c>
      <c r="L33" s="1">
        <f>ROUND(F33*(G33),2)</f>
        <v>0</v>
      </c>
      <c r="M33" s="1"/>
      <c r="N33" s="1">
        <v>3.5300000000000002</v>
      </c>
      <c r="O33" s="1"/>
      <c r="P33" s="168">
        <v>0.11745999999999999</v>
      </c>
      <c r="Q33" s="174"/>
      <c r="R33" s="174">
        <v>0.11745999999999999</v>
      </c>
      <c r="S33" s="150">
        <f>ROUND(F33*(R33),3)</f>
        <v>4.5570000000000004</v>
      </c>
      <c r="V33" s="175"/>
      <c r="Z33">
        <v>0</v>
      </c>
    </row>
    <row r="34" spans="1:26" ht="24.95" customHeight="1" x14ac:dyDescent="0.25">
      <c r="A34" s="172"/>
      <c r="B34" s="169" t="s">
        <v>125</v>
      </c>
      <c r="C34" s="173" t="s">
        <v>126</v>
      </c>
      <c r="D34" s="169" t="s">
        <v>194</v>
      </c>
      <c r="E34" s="169" t="s">
        <v>127</v>
      </c>
      <c r="F34" s="170">
        <v>119.18</v>
      </c>
      <c r="G34" s="171"/>
      <c r="H34" s="171"/>
      <c r="I34" s="171">
        <f>ROUND(F34*(G34+H34),2)</f>
        <v>0</v>
      </c>
      <c r="J34" s="169">
        <f>ROUND(F34*(N34),2)</f>
        <v>595.9</v>
      </c>
      <c r="K34" s="1">
        <f>ROUND(F34*(O34),2)</f>
        <v>0</v>
      </c>
      <c r="L34" s="1"/>
      <c r="M34" s="1">
        <f>ROUND(F34*(G34),2)</f>
        <v>0</v>
      </c>
      <c r="N34" s="1">
        <v>5</v>
      </c>
      <c r="O34" s="1"/>
      <c r="P34" s="168">
        <v>4.3999999999999997E-2</v>
      </c>
      <c r="Q34" s="174"/>
      <c r="R34" s="174">
        <v>4.3999999999999997E-2</v>
      </c>
      <c r="S34" s="150">
        <f>ROUND(F34*(R34),3)</f>
        <v>5.2439999999999998</v>
      </c>
      <c r="V34" s="175"/>
      <c r="Z34">
        <v>0</v>
      </c>
    </row>
    <row r="35" spans="1:26" x14ac:dyDescent="0.25">
      <c r="A35" s="150"/>
      <c r="B35" s="150"/>
      <c r="C35" s="150"/>
      <c r="D35" s="150" t="s">
        <v>68</v>
      </c>
      <c r="E35" s="150"/>
      <c r="F35" s="168"/>
      <c r="G35" s="153"/>
      <c r="H35" s="153">
        <f>ROUND((SUM(M30:M34))/1,2)</f>
        <v>0</v>
      </c>
      <c r="I35" s="153">
        <f>ROUND((SUM(I30:I34))/1,2)</f>
        <v>0</v>
      </c>
      <c r="J35" s="150"/>
      <c r="K35" s="150"/>
      <c r="L35" s="150">
        <f>ROUND((SUM(L30:L34))/1,2)</f>
        <v>0</v>
      </c>
      <c r="M35" s="150">
        <f>ROUND((SUM(M30:M34))/1,2)</f>
        <v>0</v>
      </c>
      <c r="N35" s="150"/>
      <c r="O35" s="150"/>
      <c r="P35" s="176">
        <f>ROUND((SUM(P30:P34))/1,2)</f>
        <v>0.17</v>
      </c>
      <c r="Q35" s="147"/>
      <c r="R35" s="147"/>
      <c r="S35" s="176">
        <f>ROUND((SUM(S30:S34))/1,2)</f>
        <v>10.050000000000001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69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/>
      <c r="B38" s="169" t="s">
        <v>128</v>
      </c>
      <c r="C38" s="173" t="s">
        <v>129</v>
      </c>
      <c r="D38" s="169" t="s">
        <v>130</v>
      </c>
      <c r="E38" s="169" t="s">
        <v>131</v>
      </c>
      <c r="F38" s="170">
        <v>52.915273851910577</v>
      </c>
      <c r="G38" s="171"/>
      <c r="H38" s="171"/>
      <c r="I38" s="171">
        <f>ROUND(F38*(G38+H38),2)</f>
        <v>0</v>
      </c>
      <c r="J38" s="169">
        <f>ROUND(F38*(N38),2)</f>
        <v>992.69</v>
      </c>
      <c r="K38" s="1">
        <f>ROUND(F38*(O38),2)</f>
        <v>0</v>
      </c>
      <c r="L38" s="1">
        <f>ROUND(F38*(G38),2)</f>
        <v>0</v>
      </c>
      <c r="M38" s="1"/>
      <c r="N38" s="1">
        <v>18.760000000000002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69</v>
      </c>
      <c r="E39" s="150"/>
      <c r="F39" s="168"/>
      <c r="G39" s="153"/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6">
        <f>ROUND((SUM(P37:P38))/1,2)</f>
        <v>0</v>
      </c>
      <c r="Q39" s="147"/>
      <c r="R39" s="147"/>
      <c r="S39" s="176">
        <f>ROUND((SUM(S37:S38))/1,2)</f>
        <v>0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2" t="s">
        <v>64</v>
      </c>
      <c r="E41" s="150"/>
      <c r="F41" s="168"/>
      <c r="G41" s="153"/>
      <c r="H41" s="153">
        <f>ROUND((SUM(M9:M40))/2,2)</f>
        <v>0</v>
      </c>
      <c r="I41" s="153">
        <f>ROUND((SUM(I9:I40))/2,2)</f>
        <v>0</v>
      </c>
      <c r="J41" s="151"/>
      <c r="K41" s="150"/>
      <c r="L41" s="151">
        <f>ROUND((SUM(L9:L40))/2,2)</f>
        <v>0</v>
      </c>
      <c r="M41" s="151">
        <f>ROUND((SUM(M9:M40))/2,2)</f>
        <v>0</v>
      </c>
      <c r="N41" s="150"/>
      <c r="O41" s="150"/>
      <c r="P41" s="176">
        <f>ROUND((SUM(P9:P40))/2,2)</f>
        <v>8.5500000000000007</v>
      </c>
      <c r="S41" s="176">
        <f>ROUND((SUM(S9:S40))/2,2)</f>
        <v>52.92</v>
      </c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2" t="s">
        <v>70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x14ac:dyDescent="0.25">
      <c r="A44" s="150"/>
      <c r="B44" s="150"/>
      <c r="C44" s="150"/>
      <c r="D44" s="150" t="s">
        <v>71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/>
      <c r="B45" s="169" t="s">
        <v>132</v>
      </c>
      <c r="C45" s="173" t="s">
        <v>133</v>
      </c>
      <c r="D45" s="169" t="s">
        <v>134</v>
      </c>
      <c r="E45" s="169" t="s">
        <v>124</v>
      </c>
      <c r="F45" s="170">
        <v>27</v>
      </c>
      <c r="G45" s="171"/>
      <c r="H45" s="171"/>
      <c r="I45" s="171">
        <f t="shared" ref="I45:I51" si="4">ROUND(F45*(G45+H45),2)</f>
        <v>0</v>
      </c>
      <c r="J45" s="169">
        <f t="shared" ref="J45:J51" si="5">ROUND(F45*(N45),2)</f>
        <v>113.13</v>
      </c>
      <c r="K45" s="1">
        <f t="shared" ref="K45:K51" si="6">ROUND(F45*(O45),2)</f>
        <v>0</v>
      </c>
      <c r="L45" s="1">
        <f>ROUND(F45*(G45),2)</f>
        <v>0</v>
      </c>
      <c r="M45" s="1"/>
      <c r="N45" s="1">
        <v>4.1900000000000004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132</v>
      </c>
      <c r="C46" s="173" t="s">
        <v>135</v>
      </c>
      <c r="D46" s="169" t="s">
        <v>136</v>
      </c>
      <c r="E46" s="169" t="s">
        <v>124</v>
      </c>
      <c r="F46" s="170">
        <v>27</v>
      </c>
      <c r="G46" s="171"/>
      <c r="H46" s="171"/>
      <c r="I46" s="171">
        <f t="shared" si="4"/>
        <v>0</v>
      </c>
      <c r="J46" s="169">
        <f t="shared" si="5"/>
        <v>124.2</v>
      </c>
      <c r="K46" s="1">
        <f t="shared" si="6"/>
        <v>0</v>
      </c>
      <c r="L46" s="1">
        <f>ROUND(F46*(G46),2)</f>
        <v>0</v>
      </c>
      <c r="M46" s="1"/>
      <c r="N46" s="1">
        <v>4.5999999999999996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132</v>
      </c>
      <c r="C47" s="173" t="s">
        <v>137</v>
      </c>
      <c r="D47" s="169" t="s">
        <v>138</v>
      </c>
      <c r="E47" s="169" t="s">
        <v>139</v>
      </c>
      <c r="F47" s="170">
        <v>1739.155</v>
      </c>
      <c r="G47" s="171"/>
      <c r="H47" s="171"/>
      <c r="I47" s="171">
        <f t="shared" si="4"/>
        <v>0</v>
      </c>
      <c r="J47" s="169">
        <f t="shared" si="5"/>
        <v>4347.8900000000003</v>
      </c>
      <c r="K47" s="1">
        <f t="shared" si="6"/>
        <v>0</v>
      </c>
      <c r="L47" s="1">
        <f>ROUND(F47*(G47),2)</f>
        <v>0</v>
      </c>
      <c r="M47" s="1"/>
      <c r="N47" s="1">
        <v>2.5</v>
      </c>
      <c r="O47" s="1"/>
      <c r="P47" s="168">
        <v>7.0000000000000007E-5</v>
      </c>
      <c r="Q47" s="174"/>
      <c r="R47" s="174">
        <v>7.0000000000000007E-5</v>
      </c>
      <c r="S47" s="150">
        <f>ROUND(F47*(R47),3)</f>
        <v>0.122</v>
      </c>
      <c r="V47" s="175"/>
      <c r="Z47">
        <v>0</v>
      </c>
    </row>
    <row r="48" spans="1:26" ht="24.95" customHeight="1" x14ac:dyDescent="0.25">
      <c r="A48" s="172"/>
      <c r="B48" s="169" t="s">
        <v>132</v>
      </c>
      <c r="C48" s="173" t="s">
        <v>140</v>
      </c>
      <c r="D48" s="169" t="s">
        <v>141</v>
      </c>
      <c r="E48" s="169" t="s">
        <v>131</v>
      </c>
      <c r="F48" s="170">
        <v>2.0736558499999997</v>
      </c>
      <c r="G48" s="171"/>
      <c r="H48" s="171"/>
      <c r="I48" s="171">
        <f t="shared" si="4"/>
        <v>0</v>
      </c>
      <c r="J48" s="169">
        <f t="shared" si="5"/>
        <v>82.12</v>
      </c>
      <c r="K48" s="1">
        <f t="shared" si="6"/>
        <v>0</v>
      </c>
      <c r="L48" s="1">
        <f>ROUND(F48*(G48),2)</f>
        <v>0</v>
      </c>
      <c r="M48" s="1"/>
      <c r="N48" s="1">
        <v>39.6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142</v>
      </c>
      <c r="C49" s="173" t="s">
        <v>143</v>
      </c>
      <c r="D49" s="169" t="s">
        <v>144</v>
      </c>
      <c r="E49" s="169" t="s">
        <v>120</v>
      </c>
      <c r="F49" s="170">
        <v>10</v>
      </c>
      <c r="G49" s="171"/>
      <c r="H49" s="171"/>
      <c r="I49" s="171">
        <f t="shared" si="4"/>
        <v>0</v>
      </c>
      <c r="J49" s="169">
        <f t="shared" si="5"/>
        <v>12.1</v>
      </c>
      <c r="K49" s="1">
        <f t="shared" si="6"/>
        <v>0</v>
      </c>
      <c r="L49" s="1"/>
      <c r="M49" s="1">
        <f>ROUND(F49*(G49),2)</f>
        <v>0</v>
      </c>
      <c r="N49" s="1">
        <v>1.21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142</v>
      </c>
      <c r="C50" s="173" t="s">
        <v>145</v>
      </c>
      <c r="D50" s="169" t="s">
        <v>146</v>
      </c>
      <c r="E50" s="169" t="s">
        <v>139</v>
      </c>
      <c r="F50" s="170">
        <v>1739.155</v>
      </c>
      <c r="G50" s="171"/>
      <c r="H50" s="171"/>
      <c r="I50" s="171">
        <f t="shared" si="4"/>
        <v>0</v>
      </c>
      <c r="J50" s="169">
        <f t="shared" si="5"/>
        <v>5026.16</v>
      </c>
      <c r="K50" s="1">
        <f t="shared" si="6"/>
        <v>0</v>
      </c>
      <c r="L50" s="1"/>
      <c r="M50" s="1">
        <f>ROUND(F50*(G50),2)</f>
        <v>0</v>
      </c>
      <c r="N50" s="1">
        <v>2.89</v>
      </c>
      <c r="O50" s="1"/>
      <c r="P50" s="168">
        <v>1E-3</v>
      </c>
      <c r="Q50" s="174"/>
      <c r="R50" s="174">
        <v>1E-3</v>
      </c>
      <c r="S50" s="150">
        <f>ROUND(F50*(R50),3)</f>
        <v>1.7390000000000001</v>
      </c>
      <c r="V50" s="175"/>
      <c r="Z50">
        <v>0</v>
      </c>
    </row>
    <row r="51" spans="1:26" ht="24.95" customHeight="1" x14ac:dyDescent="0.25">
      <c r="A51" s="172"/>
      <c r="B51" s="169" t="s">
        <v>147</v>
      </c>
      <c r="C51" s="173" t="s">
        <v>148</v>
      </c>
      <c r="D51" s="169" t="s">
        <v>149</v>
      </c>
      <c r="E51" s="169" t="s">
        <v>120</v>
      </c>
      <c r="F51" s="170">
        <v>5.4</v>
      </c>
      <c r="G51" s="171"/>
      <c r="H51" s="171"/>
      <c r="I51" s="171">
        <f t="shared" si="4"/>
        <v>0</v>
      </c>
      <c r="J51" s="169">
        <f t="shared" si="5"/>
        <v>316.44</v>
      </c>
      <c r="K51" s="1">
        <f t="shared" si="6"/>
        <v>0</v>
      </c>
      <c r="L51" s="1"/>
      <c r="M51" s="1">
        <f>ROUND(F51*(G51),2)</f>
        <v>0</v>
      </c>
      <c r="N51" s="1">
        <v>58.6</v>
      </c>
      <c r="O51" s="1"/>
      <c r="P51" s="168">
        <v>3.9399999999999998E-2</v>
      </c>
      <c r="Q51" s="174"/>
      <c r="R51" s="174">
        <v>3.9399999999999998E-2</v>
      </c>
      <c r="S51" s="150">
        <f>ROUND(F51*(R51),3)</f>
        <v>0.21299999999999999</v>
      </c>
      <c r="V51" s="175"/>
      <c r="Z51">
        <v>0</v>
      </c>
    </row>
    <row r="52" spans="1:26" x14ac:dyDescent="0.25">
      <c r="A52" s="150"/>
      <c r="B52" s="150"/>
      <c r="C52" s="150"/>
      <c r="D52" s="150" t="s">
        <v>71</v>
      </c>
      <c r="E52" s="150"/>
      <c r="F52" s="168"/>
      <c r="G52" s="153"/>
      <c r="H52" s="153">
        <f>ROUND((SUM(M44:M51))/1,2)</f>
        <v>0</v>
      </c>
      <c r="I52" s="153">
        <f>ROUND((SUM(I44:I51))/1,2)</f>
        <v>0</v>
      </c>
      <c r="J52" s="150"/>
      <c r="K52" s="150"/>
      <c r="L52" s="150">
        <f>ROUND((SUM(L44:L51))/1,2)</f>
        <v>0</v>
      </c>
      <c r="M52" s="150">
        <f>ROUND((SUM(M44:M51))/1,2)</f>
        <v>0</v>
      </c>
      <c r="N52" s="150"/>
      <c r="O52" s="150"/>
      <c r="P52" s="176">
        <f>ROUND((SUM(P44:P51))/1,2)</f>
        <v>0.04</v>
      </c>
      <c r="Q52" s="147"/>
      <c r="R52" s="147"/>
      <c r="S52" s="176">
        <f>ROUND((SUM(S44:S51))/1,2)</f>
        <v>2.0699999999999998</v>
      </c>
      <c r="T52" s="147"/>
      <c r="U52" s="147"/>
      <c r="V52" s="147"/>
      <c r="W52" s="147"/>
      <c r="X52" s="147"/>
      <c r="Y52" s="147"/>
      <c r="Z52" s="147"/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2" t="s">
        <v>70</v>
      </c>
      <c r="E54" s="150"/>
      <c r="F54" s="168"/>
      <c r="G54" s="153"/>
      <c r="H54" s="153">
        <f>ROUND((SUM(M43:M53))/2,2)</f>
        <v>0</v>
      </c>
      <c r="I54" s="153">
        <f>ROUND((SUM(I43:I53))/2,2)</f>
        <v>0</v>
      </c>
      <c r="J54" s="151"/>
      <c r="K54" s="150"/>
      <c r="L54" s="151">
        <f>ROUND((SUM(L43:L53))/2,2)</f>
        <v>0</v>
      </c>
      <c r="M54" s="151">
        <f>ROUND((SUM(M43:M53))/2,2)</f>
        <v>0</v>
      </c>
      <c r="N54" s="150"/>
      <c r="O54" s="150"/>
      <c r="P54" s="176">
        <f>ROUND((SUM(P43:P53))/2,2)</f>
        <v>0.04</v>
      </c>
      <c r="S54" s="176">
        <f>ROUND((SUM(S43:S53))/2,2)</f>
        <v>2.0699999999999998</v>
      </c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2" t="s">
        <v>72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x14ac:dyDescent="0.25">
      <c r="A57" s="150"/>
      <c r="B57" s="150"/>
      <c r="C57" s="150"/>
      <c r="D57" s="150" t="s">
        <v>73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24.95" customHeight="1" x14ac:dyDescent="0.25">
      <c r="A58" s="172"/>
      <c r="B58" s="169" t="s">
        <v>150</v>
      </c>
      <c r="C58" s="173" t="s">
        <v>151</v>
      </c>
      <c r="D58" s="169" t="s">
        <v>152</v>
      </c>
      <c r="E58" s="169" t="s">
        <v>124</v>
      </c>
      <c r="F58" s="170">
        <v>30</v>
      </c>
      <c r="G58" s="171"/>
      <c r="H58" s="171"/>
      <c r="I58" s="171">
        <f t="shared" ref="I58:I71" si="7">ROUND(F58*(G58+H58),2)</f>
        <v>0</v>
      </c>
      <c r="J58" s="169">
        <f t="shared" ref="J58:J71" si="8">ROUND(F58*(N58),2)</f>
        <v>67.5</v>
      </c>
      <c r="K58" s="1">
        <f t="shared" ref="K58:K71" si="9">ROUND(F58*(O58),2)</f>
        <v>0</v>
      </c>
      <c r="L58" s="1">
        <f>ROUND(F58*(G58),2)</f>
        <v>0</v>
      </c>
      <c r="M58" s="1"/>
      <c r="N58" s="1">
        <v>2.25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150</v>
      </c>
      <c r="C59" s="173" t="s">
        <v>153</v>
      </c>
      <c r="D59" s="169" t="s">
        <v>154</v>
      </c>
      <c r="E59" s="169" t="s">
        <v>155</v>
      </c>
      <c r="F59" s="170">
        <v>6</v>
      </c>
      <c r="G59" s="171"/>
      <c r="H59" s="171"/>
      <c r="I59" s="171">
        <f t="shared" si="7"/>
        <v>0</v>
      </c>
      <c r="J59" s="169">
        <f t="shared" si="8"/>
        <v>7.92</v>
      </c>
      <c r="K59" s="1">
        <f t="shared" si="9"/>
        <v>0</v>
      </c>
      <c r="L59" s="1">
        <f>ROUND(F59*(G59),2)</f>
        <v>0</v>
      </c>
      <c r="M59" s="1"/>
      <c r="N59" s="1">
        <v>1.32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150</v>
      </c>
      <c r="C60" s="173" t="s">
        <v>156</v>
      </c>
      <c r="D60" s="169" t="s">
        <v>157</v>
      </c>
      <c r="E60" s="169" t="s">
        <v>155</v>
      </c>
      <c r="F60" s="170">
        <v>12</v>
      </c>
      <c r="G60" s="171"/>
      <c r="H60" s="171"/>
      <c r="I60" s="171">
        <f t="shared" si="7"/>
        <v>0</v>
      </c>
      <c r="J60" s="169">
        <f t="shared" si="8"/>
        <v>26.52</v>
      </c>
      <c r="K60" s="1">
        <f t="shared" si="9"/>
        <v>0</v>
      </c>
      <c r="L60" s="1">
        <f>ROUND(F60*(G60),2)</f>
        <v>0</v>
      </c>
      <c r="M60" s="1"/>
      <c r="N60" s="1">
        <v>2.21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158</v>
      </c>
      <c r="C61" s="173" t="s">
        <v>159</v>
      </c>
      <c r="D61" s="169" t="s">
        <v>160</v>
      </c>
      <c r="E61" s="169" t="s">
        <v>124</v>
      </c>
      <c r="F61" s="170">
        <v>24</v>
      </c>
      <c r="G61" s="171"/>
      <c r="H61" s="171"/>
      <c r="I61" s="171">
        <f t="shared" si="7"/>
        <v>0</v>
      </c>
      <c r="J61" s="169">
        <f t="shared" si="8"/>
        <v>9.6</v>
      </c>
      <c r="K61" s="1">
        <f t="shared" si="9"/>
        <v>0</v>
      </c>
      <c r="L61" s="1">
        <f>ROUND(F61*(G61),2)</f>
        <v>0</v>
      </c>
      <c r="M61" s="1"/>
      <c r="N61" s="1">
        <v>0.4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161</v>
      </c>
      <c r="C62" s="173" t="s">
        <v>162</v>
      </c>
      <c r="D62" s="169" t="s">
        <v>163</v>
      </c>
      <c r="E62" s="169" t="s">
        <v>164</v>
      </c>
      <c r="F62" s="170">
        <v>1</v>
      </c>
      <c r="G62" s="171"/>
      <c r="H62" s="171"/>
      <c r="I62" s="171">
        <f t="shared" si="7"/>
        <v>0</v>
      </c>
      <c r="J62" s="169">
        <f t="shared" si="8"/>
        <v>100</v>
      </c>
      <c r="K62" s="1">
        <f t="shared" si="9"/>
        <v>0</v>
      </c>
      <c r="L62" s="1">
        <f>ROUND(F62*(G62),2)</f>
        <v>0</v>
      </c>
      <c r="M62" s="1"/>
      <c r="N62" s="1">
        <v>100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165</v>
      </c>
      <c r="C63" s="173" t="s">
        <v>166</v>
      </c>
      <c r="D63" s="169" t="s">
        <v>167</v>
      </c>
      <c r="E63" s="169" t="s">
        <v>155</v>
      </c>
      <c r="F63" s="170">
        <v>6</v>
      </c>
      <c r="G63" s="171"/>
      <c r="H63" s="171"/>
      <c r="I63" s="171">
        <f t="shared" si="7"/>
        <v>0</v>
      </c>
      <c r="J63" s="169">
        <f t="shared" si="8"/>
        <v>14.52</v>
      </c>
      <c r="K63" s="1">
        <f t="shared" si="9"/>
        <v>0</v>
      </c>
      <c r="L63" s="1"/>
      <c r="M63" s="1">
        <f t="shared" ref="M63:M71" si="10">ROUND(F63*(G63),2)</f>
        <v>0</v>
      </c>
      <c r="N63" s="1">
        <v>2.42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165</v>
      </c>
      <c r="C64" s="173" t="s">
        <v>168</v>
      </c>
      <c r="D64" s="169" t="s">
        <v>152</v>
      </c>
      <c r="E64" s="169" t="s">
        <v>124</v>
      </c>
      <c r="F64" s="170">
        <v>30</v>
      </c>
      <c r="G64" s="171"/>
      <c r="H64" s="171"/>
      <c r="I64" s="171">
        <f t="shared" si="7"/>
        <v>0</v>
      </c>
      <c r="J64" s="169">
        <f t="shared" si="8"/>
        <v>39</v>
      </c>
      <c r="K64" s="1">
        <f t="shared" si="9"/>
        <v>0</v>
      </c>
      <c r="L64" s="1"/>
      <c r="M64" s="1">
        <f t="shared" si="10"/>
        <v>0</v>
      </c>
      <c r="N64" s="1">
        <v>1.3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165</v>
      </c>
      <c r="C65" s="173" t="s">
        <v>169</v>
      </c>
      <c r="D65" s="169" t="s">
        <v>157</v>
      </c>
      <c r="E65" s="169" t="s">
        <v>155</v>
      </c>
      <c r="F65" s="170">
        <v>12</v>
      </c>
      <c r="G65" s="171"/>
      <c r="H65" s="171"/>
      <c r="I65" s="171">
        <f t="shared" si="7"/>
        <v>0</v>
      </c>
      <c r="J65" s="169">
        <f t="shared" si="8"/>
        <v>15.36</v>
      </c>
      <c r="K65" s="1">
        <f t="shared" si="9"/>
        <v>0</v>
      </c>
      <c r="L65" s="1"/>
      <c r="M65" s="1">
        <f t="shared" si="10"/>
        <v>0</v>
      </c>
      <c r="N65" s="1">
        <v>1.28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165</v>
      </c>
      <c r="C66" s="173" t="s">
        <v>170</v>
      </c>
      <c r="D66" s="169" t="s">
        <v>154</v>
      </c>
      <c r="E66" s="169" t="s">
        <v>155</v>
      </c>
      <c r="F66" s="170">
        <v>6</v>
      </c>
      <c r="G66" s="171"/>
      <c r="H66" s="171"/>
      <c r="I66" s="171">
        <f t="shared" si="7"/>
        <v>0</v>
      </c>
      <c r="J66" s="169">
        <f t="shared" si="8"/>
        <v>4.62</v>
      </c>
      <c r="K66" s="1">
        <f t="shared" si="9"/>
        <v>0</v>
      </c>
      <c r="L66" s="1"/>
      <c r="M66" s="1">
        <f t="shared" si="10"/>
        <v>0</v>
      </c>
      <c r="N66" s="1">
        <v>0.77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165</v>
      </c>
      <c r="C67" s="173" t="s">
        <v>171</v>
      </c>
      <c r="D67" s="169" t="s">
        <v>167</v>
      </c>
      <c r="E67" s="169" t="s">
        <v>155</v>
      </c>
      <c r="F67" s="170">
        <v>6</v>
      </c>
      <c r="G67" s="171"/>
      <c r="H67" s="171"/>
      <c r="I67" s="171">
        <f t="shared" si="7"/>
        <v>0</v>
      </c>
      <c r="J67" s="169">
        <f t="shared" si="8"/>
        <v>3.12</v>
      </c>
      <c r="K67" s="1">
        <f t="shared" si="9"/>
        <v>0</v>
      </c>
      <c r="L67" s="1"/>
      <c r="M67" s="1">
        <f t="shared" si="10"/>
        <v>0</v>
      </c>
      <c r="N67" s="1">
        <v>0.52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165</v>
      </c>
      <c r="C68" s="173" t="s">
        <v>172</v>
      </c>
      <c r="D68" s="169" t="s">
        <v>173</v>
      </c>
      <c r="E68" s="169" t="s">
        <v>124</v>
      </c>
      <c r="F68" s="170">
        <v>24</v>
      </c>
      <c r="G68" s="171"/>
      <c r="H68" s="171"/>
      <c r="I68" s="171">
        <f t="shared" si="7"/>
        <v>0</v>
      </c>
      <c r="J68" s="169">
        <f t="shared" si="8"/>
        <v>13.92</v>
      </c>
      <c r="K68" s="1">
        <f t="shared" si="9"/>
        <v>0</v>
      </c>
      <c r="L68" s="1"/>
      <c r="M68" s="1">
        <f t="shared" si="10"/>
        <v>0</v>
      </c>
      <c r="N68" s="1">
        <v>0.57999999999999996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165</v>
      </c>
      <c r="C69" s="173" t="s">
        <v>174</v>
      </c>
      <c r="D69" s="169" t="s">
        <v>175</v>
      </c>
      <c r="E69" s="169" t="s">
        <v>176</v>
      </c>
      <c r="F69" s="170">
        <v>1</v>
      </c>
      <c r="G69" s="171"/>
      <c r="H69" s="171"/>
      <c r="I69" s="171">
        <f t="shared" si="7"/>
        <v>0</v>
      </c>
      <c r="J69" s="169">
        <f t="shared" si="8"/>
        <v>50</v>
      </c>
      <c r="K69" s="1">
        <f t="shared" si="9"/>
        <v>0</v>
      </c>
      <c r="L69" s="1"/>
      <c r="M69" s="1">
        <f t="shared" si="10"/>
        <v>0</v>
      </c>
      <c r="N69" s="1">
        <v>50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165</v>
      </c>
      <c r="C70" s="173" t="s">
        <v>177</v>
      </c>
      <c r="D70" s="169" t="s">
        <v>178</v>
      </c>
      <c r="E70" s="169" t="s">
        <v>164</v>
      </c>
      <c r="F70" s="170">
        <v>1</v>
      </c>
      <c r="G70" s="171"/>
      <c r="H70" s="171"/>
      <c r="I70" s="171">
        <f t="shared" si="7"/>
        <v>0</v>
      </c>
      <c r="J70" s="169">
        <f t="shared" si="8"/>
        <v>80</v>
      </c>
      <c r="K70" s="1">
        <f t="shared" si="9"/>
        <v>0</v>
      </c>
      <c r="L70" s="1"/>
      <c r="M70" s="1">
        <f t="shared" si="10"/>
        <v>0</v>
      </c>
      <c r="N70" s="1">
        <v>80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165</v>
      </c>
      <c r="C71" s="173" t="s">
        <v>177</v>
      </c>
      <c r="D71" s="169" t="s">
        <v>179</v>
      </c>
      <c r="E71" s="177">
        <v>1</v>
      </c>
      <c r="F71" s="170">
        <v>0.03</v>
      </c>
      <c r="G71" s="171"/>
      <c r="H71" s="171"/>
      <c r="I71" s="171">
        <f t="shared" si="7"/>
        <v>0</v>
      </c>
      <c r="J71" s="169">
        <f t="shared" si="8"/>
        <v>17.559999999999999</v>
      </c>
      <c r="K71" s="1">
        <f t="shared" si="9"/>
        <v>0</v>
      </c>
      <c r="L71" s="1"/>
      <c r="M71" s="1">
        <f t="shared" si="10"/>
        <v>0</v>
      </c>
      <c r="N71" s="1">
        <v>585.41999999999996</v>
      </c>
      <c r="O71" s="1"/>
      <c r="P71" s="161"/>
      <c r="Q71" s="174"/>
      <c r="R71" s="174"/>
      <c r="S71" s="150"/>
      <c r="V71" s="175"/>
      <c r="Z71">
        <v>0</v>
      </c>
    </row>
    <row r="72" spans="1:26" x14ac:dyDescent="0.25">
      <c r="A72" s="150"/>
      <c r="B72" s="150"/>
      <c r="C72" s="150"/>
      <c r="D72" s="150" t="s">
        <v>73</v>
      </c>
      <c r="E72" s="150"/>
      <c r="F72" s="168"/>
      <c r="G72" s="153"/>
      <c r="H72" s="153">
        <f>ROUND((SUM(M57:M71))/1,2)</f>
        <v>0</v>
      </c>
      <c r="I72" s="153">
        <f>ROUND((SUM(I57:I71))/1,2)</f>
        <v>0</v>
      </c>
      <c r="J72" s="150"/>
      <c r="K72" s="150"/>
      <c r="L72" s="150">
        <f>ROUND((SUM(L57:L71))/1,2)</f>
        <v>0</v>
      </c>
      <c r="M72" s="150">
        <f>ROUND((SUM(M57:M71))/1,2)</f>
        <v>0</v>
      </c>
      <c r="N72" s="150"/>
      <c r="O72" s="150"/>
      <c r="P72" s="176">
        <f>ROUND((SUM(P57:P71))/1,2)</f>
        <v>0</v>
      </c>
      <c r="Q72" s="147"/>
      <c r="R72" s="147"/>
      <c r="S72" s="176">
        <f>ROUND((SUM(S57:S71))/1,2)</f>
        <v>0</v>
      </c>
      <c r="T72" s="147"/>
      <c r="U72" s="147"/>
      <c r="V72" s="147"/>
      <c r="W72" s="147"/>
      <c r="X72" s="147"/>
      <c r="Y72" s="147"/>
      <c r="Z72" s="147"/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150" t="s">
        <v>74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 x14ac:dyDescent="0.25">
      <c r="A75" s="172"/>
      <c r="B75" s="169" t="s">
        <v>180</v>
      </c>
      <c r="C75" s="173" t="s">
        <v>181</v>
      </c>
      <c r="D75" s="169" t="s">
        <v>182</v>
      </c>
      <c r="E75" s="169" t="s">
        <v>124</v>
      </c>
      <c r="F75" s="170">
        <v>24</v>
      </c>
      <c r="G75" s="171"/>
      <c r="H75" s="171"/>
      <c r="I75" s="171">
        <f>ROUND(F75*(G75+H75),2)</f>
        <v>0</v>
      </c>
      <c r="J75" s="169">
        <f>ROUND(F75*(N75),2)</f>
        <v>102.72</v>
      </c>
      <c r="K75" s="1">
        <f>ROUND(F75*(O75),2)</f>
        <v>0</v>
      </c>
      <c r="L75" s="1">
        <f>ROUND(F75*(G75),2)</f>
        <v>0</v>
      </c>
      <c r="M75" s="1"/>
      <c r="N75" s="1">
        <v>4.28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180</v>
      </c>
      <c r="C76" s="173" t="s">
        <v>183</v>
      </c>
      <c r="D76" s="169" t="s">
        <v>184</v>
      </c>
      <c r="E76" s="169" t="s">
        <v>124</v>
      </c>
      <c r="F76" s="170">
        <v>24</v>
      </c>
      <c r="G76" s="171"/>
      <c r="H76" s="171"/>
      <c r="I76" s="171">
        <f>ROUND(F76*(G76+H76),2)</f>
        <v>0</v>
      </c>
      <c r="J76" s="169">
        <f>ROUND(F76*(N76),2)</f>
        <v>10.32</v>
      </c>
      <c r="K76" s="1">
        <f>ROUND(F76*(O76),2)</f>
        <v>0</v>
      </c>
      <c r="L76" s="1">
        <f>ROUND(F76*(G76),2)</f>
        <v>0</v>
      </c>
      <c r="M76" s="1"/>
      <c r="N76" s="1">
        <v>0.43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 x14ac:dyDescent="0.25">
      <c r="A77" s="172"/>
      <c r="B77" s="169" t="s">
        <v>180</v>
      </c>
      <c r="C77" s="173" t="s">
        <v>185</v>
      </c>
      <c r="D77" s="169" t="s">
        <v>186</v>
      </c>
      <c r="E77" s="169" t="s">
        <v>124</v>
      </c>
      <c r="F77" s="170">
        <v>24</v>
      </c>
      <c r="G77" s="171"/>
      <c r="H77" s="171"/>
      <c r="I77" s="171">
        <f>ROUND(F77*(G77+H77),2)</f>
        <v>0</v>
      </c>
      <c r="J77" s="169">
        <f>ROUND(F77*(N77),2)</f>
        <v>39.36</v>
      </c>
      <c r="K77" s="1">
        <f>ROUND(F77*(O77),2)</f>
        <v>0</v>
      </c>
      <c r="L77" s="1">
        <f>ROUND(F77*(G77),2)</f>
        <v>0</v>
      </c>
      <c r="M77" s="1"/>
      <c r="N77" s="1">
        <v>1.6400000000000001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180</v>
      </c>
      <c r="C78" s="173" t="s">
        <v>187</v>
      </c>
      <c r="D78" s="169" t="s">
        <v>188</v>
      </c>
      <c r="E78" s="169" t="s">
        <v>117</v>
      </c>
      <c r="F78" s="170">
        <v>7.2</v>
      </c>
      <c r="G78" s="171"/>
      <c r="H78" s="171"/>
      <c r="I78" s="171">
        <f>ROUND(F78*(G78+H78),2)</f>
        <v>0</v>
      </c>
      <c r="J78" s="169">
        <f>ROUND(F78*(N78),2)</f>
        <v>11.38</v>
      </c>
      <c r="K78" s="1">
        <f>ROUND(F78*(O78),2)</f>
        <v>0</v>
      </c>
      <c r="L78" s="1">
        <f>ROUND(F78*(G78),2)</f>
        <v>0</v>
      </c>
      <c r="M78" s="1"/>
      <c r="N78" s="1">
        <v>1.58</v>
      </c>
      <c r="O78" s="1"/>
      <c r="P78" s="161"/>
      <c r="Q78" s="174"/>
      <c r="R78" s="174"/>
      <c r="S78" s="150"/>
      <c r="V78" s="175"/>
      <c r="Z78">
        <v>0</v>
      </c>
    </row>
    <row r="79" spans="1:26" x14ac:dyDescent="0.25">
      <c r="A79" s="150"/>
      <c r="B79" s="150"/>
      <c r="C79" s="150"/>
      <c r="D79" s="150" t="s">
        <v>74</v>
      </c>
      <c r="E79" s="150"/>
      <c r="F79" s="168"/>
      <c r="G79" s="153"/>
      <c r="H79" s="153"/>
      <c r="I79" s="153">
        <f>ROUND((SUM(I74:I78))/1,2)</f>
        <v>0</v>
      </c>
      <c r="J79" s="150"/>
      <c r="K79" s="150"/>
      <c r="L79" s="150">
        <f>ROUND((SUM(L74:L78))/1,2)</f>
        <v>0</v>
      </c>
      <c r="M79" s="150">
        <f>ROUND((SUM(M74:M78))/1,2)</f>
        <v>0</v>
      </c>
      <c r="N79" s="150"/>
      <c r="O79" s="150"/>
      <c r="P79" s="176"/>
      <c r="S79" s="168">
        <f>ROUND((SUM(S74:S78))/1,2)</f>
        <v>0</v>
      </c>
      <c r="V79">
        <f>ROUND((SUM(V74:V78))/1,2)</f>
        <v>0</v>
      </c>
    </row>
    <row r="80" spans="1:26" x14ac:dyDescent="0.25">
      <c r="A80" s="1"/>
      <c r="B80" s="1"/>
      <c r="C80" s="1"/>
      <c r="D80" s="1"/>
      <c r="E80" s="1"/>
      <c r="F80" s="161"/>
      <c r="G80" s="143"/>
      <c r="H80" s="143"/>
      <c r="I80" s="143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0"/>
      <c r="B81" s="150"/>
      <c r="C81" s="150"/>
      <c r="D81" s="2" t="s">
        <v>72</v>
      </c>
      <c r="E81" s="150"/>
      <c r="F81" s="150"/>
      <c r="G81" s="153"/>
      <c r="H81" s="153">
        <f>ROUND((SUM(M56:M80))/2,2)</f>
        <v>0</v>
      </c>
      <c r="I81" s="153">
        <f>ROUND((SUM(I56:I80))/2,2)</f>
        <v>0</v>
      </c>
      <c r="J81" s="150"/>
      <c r="K81" s="150"/>
      <c r="L81" s="150">
        <f>ROUND((SUM(L56:L80))/2,2)</f>
        <v>0</v>
      </c>
      <c r="M81" s="150">
        <f>ROUND((SUM(M56:M80))/2,2)</f>
        <v>0</v>
      </c>
      <c r="N81" s="150"/>
      <c r="O81" s="150"/>
      <c r="P81" s="176"/>
      <c r="S81" s="176">
        <f>ROUND((SUM(S56:S80))/2,2)</f>
        <v>0</v>
      </c>
      <c r="V81">
        <f>ROUND((SUM(V56:V80))/2,2)</f>
        <v>0</v>
      </c>
    </row>
    <row r="82" spans="1:26" x14ac:dyDescent="0.25">
      <c r="A82" s="178"/>
      <c r="B82" s="178"/>
      <c r="C82" s="178"/>
      <c r="D82" s="178" t="s">
        <v>75</v>
      </c>
      <c r="E82" s="178"/>
      <c r="F82" s="178"/>
      <c r="G82" s="179"/>
      <c r="H82" s="179">
        <f>ROUND((SUM(M9:M81))/3,2)</f>
        <v>0</v>
      </c>
      <c r="I82" s="179">
        <f>ROUND((SUM(I9:I81))/3,2)</f>
        <v>0</v>
      </c>
      <c r="J82" s="178"/>
      <c r="K82" s="178">
        <f>ROUND((SUM(K9:K81))/3,2)</f>
        <v>0</v>
      </c>
      <c r="L82" s="178">
        <f>ROUND((SUM(L9:L81))/3,2)</f>
        <v>0</v>
      </c>
      <c r="M82" s="178">
        <f>ROUND((SUM(M9:M81))/3,2)</f>
        <v>0</v>
      </c>
      <c r="N82" s="178"/>
      <c r="O82" s="178"/>
      <c r="P82" s="180"/>
      <c r="Q82" s="181"/>
      <c r="R82" s="181"/>
      <c r="S82" s="194">
        <f>ROUND((SUM(S9:S81))/3,2)</f>
        <v>54.99</v>
      </c>
      <c r="T82" s="181"/>
      <c r="U82" s="181"/>
      <c r="V82" s="181">
        <f>ROUND((SUM(V9:V81))/3,2)</f>
        <v>0</v>
      </c>
      <c r="Z82">
        <f>(SUM(Z9:Z81))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Ochranné oplotenie / SO 01 - Ochranné oplotenie, protipovodňový  múr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14285</vt:lpstr>
      <vt:lpstr>Rekap 14285</vt:lpstr>
      <vt:lpstr>SO 14285</vt:lpstr>
      <vt:lpstr>'Rekap 14285'!Názvy_tlače</vt:lpstr>
      <vt:lpstr>'SO 14285'!Názvy_tlače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2019-09-19T17:29:01Z</dcterms:created>
  <dcterms:modified xsi:type="dcterms:W3CDTF">2019-09-19T17:41:08Z</dcterms:modified>
</cp:coreProperties>
</file>